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3. Ejecutores/6_Infraestructura Saravena/"/>
    </mc:Choice>
  </mc:AlternateContent>
  <xr:revisionPtr revIDLastSave="39" documentId="8_{DF991A95-5D8C-4566-8F8C-0958BF912E25}" xr6:coauthVersionLast="47" xr6:coauthVersionMax="47" xr10:uidLastSave="{AB4D7ECD-A9B0-4652-A9C8-C9624DF5CE6E}"/>
  <bookViews>
    <workbookView xWindow="-38400" yWindow="-1560" windowWidth="19200" windowHeight="15480" activeTab="1" xr2:uid="{A207A694-07B4-4FB1-8FFC-4C40A6E7E2CE}"/>
  </bookViews>
  <sheets>
    <sheet name="Presupuesto Resumen" sheetId="6" r:id="rId1"/>
    <sheet name="Presupuesto Detallado"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localSheetId="1" hidden="1">0</definedName>
    <definedName name="_AtRisk_SimSetting_ReportsList" localSheetId="0"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xlnm._FilterDatabase" localSheetId="1" hidden="1">'Presupuesto Detallado'!$A$7:$G$2150</definedName>
    <definedName name="_xlnm._FilterDatabase" localSheetId="0" hidden="1">'Presupuesto Resumen'!$A$7:$G$16</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alc2" localSheetId="1">#REF!</definedName>
    <definedName name="accalc2" localSheetId="0">#REF!</definedName>
    <definedName name="accalc2">#REF!</definedName>
    <definedName name="accealc3" localSheetId="1">#REF!</definedName>
    <definedName name="accealc3" localSheetId="0">#REF!</definedName>
    <definedName name="accealc3">#REF!</definedName>
    <definedName name="ACCESORIOS_ALC." localSheetId="1">#REF!</definedName>
    <definedName name="ACCESORIOS_ALC." localSheetId="0">#REF!</definedName>
    <definedName name="ACCESORIOS_ALC.">#REF!</definedName>
    <definedName name="accesoriosalc2" localSheetId="1">#REF!</definedName>
    <definedName name="accesoriosalc2" localSheetId="0">#REF!</definedName>
    <definedName name="accesoriosalc2">#REF!</definedName>
    <definedName name="accesoriosalc4" localSheetId="1">#REF!</definedName>
    <definedName name="accesoriosalc4" localSheetId="0">#REF!</definedName>
    <definedName name="accesoriosalc4">#REF!</definedName>
    <definedName name="accesoriosalc47" localSheetId="1">#REF!</definedName>
    <definedName name="accesoriosalc47" localSheetId="0">#REF!</definedName>
    <definedName name="accesoriosalc47">#REF!</definedName>
    <definedName name="AccessDatabase" hidden="1">"C:\C-314\VOLUMENES\volfin4.mdb"</definedName>
    <definedName name="Acero" localSheetId="1">#REF!</definedName>
    <definedName name="Acero" localSheetId="0">#REF!</definedName>
    <definedName name="Acero">#REF!</definedName>
    <definedName name="acero468" localSheetId="1">#REF!</definedName>
    <definedName name="acero468" localSheetId="0">#REF!</definedName>
    <definedName name="acero468">#REF!</definedName>
    <definedName name="acesorioaalc468" localSheetId="1">#REF!</definedName>
    <definedName name="acesorioaalc468" localSheetId="0">#REF!</definedName>
    <definedName name="acesorioaalc468">#REF!</definedName>
    <definedName name="ActualBeyond" localSheetId="1">#REF!</definedName>
    <definedName name="ActualBeyond" localSheetId="0">#REF!</definedName>
    <definedName name="ActualBeyond">#REF!</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gregados" localSheetId="1">#REF!</definedName>
    <definedName name="Agregados" localSheetId="0">#REF!</definedName>
    <definedName name="Agregados">#REF!</definedName>
    <definedName name="agregados468" localSheetId="1">#REF!</definedName>
    <definedName name="agregados468" localSheetId="0">#REF!</definedName>
    <definedName name="agregados468">#REF!</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par.Sanitarios" localSheetId="1">#REF!</definedName>
    <definedName name="Apar.Sanitarios" localSheetId="0">#REF!</definedName>
    <definedName name="Apar.Sanitarios">#REF!</definedName>
    <definedName name="aparsanitarios467" localSheetId="1">#REF!</definedName>
    <definedName name="aparsanitarios467" localSheetId="0">#REF!</definedName>
    <definedName name="aparsanitarios467">#REF!</definedName>
    <definedName name="aqaq" hidden="1">{"TAB1",#N/A,TRUE,"GENERAL";"TAB2",#N/A,TRUE,"GENERAL";"TAB3",#N/A,TRUE,"GENERAL";"TAB4",#N/A,TRUE,"GENERAL";"TAB5",#N/A,TRUE,"GENERAL"}</definedName>
    <definedName name="Área_de_Cantidades" localSheetId="1">#REF!</definedName>
    <definedName name="Área_de_Cantidades" localSheetId="0">#REF!</definedName>
    <definedName name="Área_de_Cantidades">#REF!</definedName>
    <definedName name="_xlnm.Print_Area" localSheetId="1">'Presupuesto Detallado'!$A$1:$G$2156</definedName>
    <definedName name="_xlnm.Print_Area" localSheetId="0">'Presupuesto Resumen'!$A$1:$G$33</definedName>
    <definedName name="areacantida4" localSheetId="1">#REF!</definedName>
    <definedName name="areacantida4" localSheetId="0">#REF!</definedName>
    <definedName name="areacantida4">#REF!</definedName>
    <definedName name="areacantidades2" localSheetId="1">#REF!</definedName>
    <definedName name="areacantidades2" localSheetId="0">#REF!</definedName>
    <definedName name="areacantidades2">#REF!</definedName>
    <definedName name="areacantidades468" localSheetId="1">#REF!</definedName>
    <definedName name="areacantidades468" localSheetId="0">#REF!</definedName>
    <definedName name="areacantidades468">#REF!</definedName>
    <definedName name="areadecantidades4" localSheetId="1">#REF!</definedName>
    <definedName name="areadecantidades4" localSheetId="0">#REF!</definedName>
    <definedName name="areadecantidades4">#REF!</definedName>
    <definedName name="Àreadeimpresion" localSheetId="1">#REF!</definedName>
    <definedName name="Àreadeimpresion" localSheetId="0">#REF!</definedName>
    <definedName name="Àreadeimpresion">#REF!</definedName>
    <definedName name="Areadeimpresion3" localSheetId="1">#REF!</definedName>
    <definedName name="Areadeimpresion3" localSheetId="0">#REF!</definedName>
    <definedName name="Areadeimpresion3">#REF!</definedName>
    <definedName name="areadempresion4" localSheetId="1">#REF!</definedName>
    <definedName name="areadempresion4" localSheetId="0">#REF!</definedName>
    <definedName name="areadempresion4">#REF!</definedName>
    <definedName name="areaimp6" localSheetId="1">#REF!</definedName>
    <definedName name="areaimp6" localSheetId="0">#REF!</definedName>
    <definedName name="areaimp6">#REF!</definedName>
    <definedName name="areaimp8" localSheetId="1">#REF!</definedName>
    <definedName name="areaimp8" localSheetId="0">#REF!</definedName>
    <definedName name="areaimp8">#REF!</definedName>
    <definedName name="areaimpr4" localSheetId="1">#REF!</definedName>
    <definedName name="areaimpr4" localSheetId="0">#REF!</definedName>
    <definedName name="areaimpr4">#REF!</definedName>
    <definedName name="areaimpr6" localSheetId="1">#REF!</definedName>
    <definedName name="areaimpr6" localSheetId="0">#REF!</definedName>
    <definedName name="areaimpr6">#REF!</definedName>
    <definedName name="areaimpr7" localSheetId="1">#REF!</definedName>
    <definedName name="areaimpr7" localSheetId="0">#REF!</definedName>
    <definedName name="areaimpr7">#REF!</definedName>
    <definedName name="areaimpresion3" localSheetId="1">#REF!</definedName>
    <definedName name="areaimpresion3" localSheetId="0">#REF!</definedName>
    <definedName name="areaimpresion3">#REF!</definedName>
    <definedName name="areaimpresion45" localSheetId="1">#REF!</definedName>
    <definedName name="areaimpresion45" localSheetId="0">#REF!</definedName>
    <definedName name="areaimpresion45">#REF!</definedName>
    <definedName name="areaimpresion46" localSheetId="1">#REF!</definedName>
    <definedName name="areaimpresion46" localSheetId="0">#REF!</definedName>
    <definedName name="areaimpresion46">#REF!</definedName>
    <definedName name="areaimpresion467" localSheetId="1">#REF!</definedName>
    <definedName name="areaimpresion467" localSheetId="0">#REF!</definedName>
    <definedName name="areaimpresion467">#REF!</definedName>
    <definedName name="areaimpresion47" localSheetId="1">#REF!</definedName>
    <definedName name="areaimpresion47" localSheetId="0">#REF!</definedName>
    <definedName name="areaimpresion47">#REF!</definedName>
    <definedName name="areaimpresion477" localSheetId="1">#REF!</definedName>
    <definedName name="areaimpresion477" localSheetId="0">#REF!</definedName>
    <definedName name="areaimpresion477">#REF!</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 localSheetId="1">#REF!</definedName>
    <definedName name="BASE" localSheetId="0">#REF!</definedName>
    <definedName name="BASE">#REF!</definedName>
    <definedName name="base3" localSheetId="1">#REF!</definedName>
    <definedName name="base3" localSheetId="0">#REF!</definedName>
    <definedName name="base3">#REF!</definedName>
    <definedName name="base4" localSheetId="1">#REF!</definedName>
    <definedName name="base4" localSheetId="0">#REF!</definedName>
    <definedName name="base4">#REF!</definedName>
    <definedName name="base468" localSheetId="1">#REF!</definedName>
    <definedName name="base468" localSheetId="0">#REF!</definedName>
    <definedName name="base468">#REF!</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uillnprinttitles4" localSheetId="1">#REF!</definedName>
    <definedName name="buillnprinttitles4" localSheetId="0">#REF!</definedName>
    <definedName name="buillnprinttitles4">#REF!</definedName>
    <definedName name="BuiltIn_Print_Area" localSheetId="1">#REF!</definedName>
    <definedName name="BuiltIn_Print_Area" localSheetId="0">#REF!</definedName>
    <definedName name="BuiltIn_Print_Area">#REF!</definedName>
    <definedName name="BuiltIn_Print_Area___0" localSheetId="1">#REF!</definedName>
    <definedName name="BuiltIn_Print_Area___0" localSheetId="0">#REF!</definedName>
    <definedName name="BuiltIn_Print_Area___0">#REF!</definedName>
    <definedName name="BuiltIn_Print_Titles" localSheetId="1">#REF!</definedName>
    <definedName name="BuiltIn_Print_Titles" localSheetId="0">#REF!</definedName>
    <definedName name="BuiltIn_Print_Titles">#REF!</definedName>
    <definedName name="builtinprintarea4" localSheetId="1">#REF!</definedName>
    <definedName name="builtinprintarea4" localSheetId="0">#REF!</definedName>
    <definedName name="builtinprintarea4">#REF!</definedName>
    <definedName name="builtlnprintarea04" localSheetId="1">#REF!</definedName>
    <definedName name="builtlnprintarea04" localSheetId="0">#REF!</definedName>
    <definedName name="builtlnprintarea04">#REF!</definedName>
    <definedName name="builtlnprintarea467" localSheetId="1">#REF!</definedName>
    <definedName name="builtlnprintarea467" localSheetId="0">#REF!</definedName>
    <definedName name="builtlnprintarea467">#REF!</definedName>
    <definedName name="builtlnprintarea468" localSheetId="1">#REF!</definedName>
    <definedName name="builtlnprintarea468" localSheetId="0">#REF!</definedName>
    <definedName name="builtlnprintarea468">#REF!</definedName>
    <definedName name="builtprintarea0468" localSheetId="1">#REF!</definedName>
    <definedName name="builtprintarea0468" localSheetId="0">#REF!</definedName>
    <definedName name="builtprintarea0468">#REF!</definedName>
    <definedName name="builtprintarea4" localSheetId="1">#REF!</definedName>
    <definedName name="builtprintarea4" localSheetId="0">#REF!</definedName>
    <definedName name="builtprintarea4">#REF!</definedName>
    <definedName name="builtprintarea40" localSheetId="1">#REF!</definedName>
    <definedName name="builtprintarea40" localSheetId="0">#REF!</definedName>
    <definedName name="builtprintarea40">#REF!</definedName>
    <definedName name="builtprinttitles468" localSheetId="1">#REF!</definedName>
    <definedName name="builtprinttitles468" localSheetId="0">#REF!</definedName>
    <definedName name="builtprinttitles468">#REF!</definedName>
    <definedName name="buitlnprintarea4" localSheetId="1">#REF!</definedName>
    <definedName name="buitlnprintarea4" localSheetId="0">#REF!</definedName>
    <definedName name="buitlnprintarea4">#REF!</definedName>
    <definedName name="buitlprinttitles4" localSheetId="1">#REF!</definedName>
    <definedName name="buitlprinttitles4" localSheetId="0">#REF!</definedName>
    <definedName name="buitlprinttitles4">#REF!</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arp.Aluminio" localSheetId="1">#REF!</definedName>
    <definedName name="Carp.Aluminio" localSheetId="0">#REF!</definedName>
    <definedName name="Carp.Aluminio">#REF!</definedName>
    <definedName name="Carp.Metalica" localSheetId="1">#REF!</definedName>
    <definedName name="Carp.Metalica" localSheetId="0">#REF!</definedName>
    <definedName name="Carp.Metalica">#REF!</definedName>
    <definedName name="carpaluminio468" localSheetId="1">#REF!</definedName>
    <definedName name="carpaluminio468" localSheetId="0">#REF!</definedName>
    <definedName name="carpaluminio468">#REF!</definedName>
    <definedName name="carpmetalica468" localSheetId="1">#REF!</definedName>
    <definedName name="carpmetalica468" localSheetId="0">#REF!</definedName>
    <definedName name="carpmetalica468">#REF!</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ro4" localSheetId="1">#REF!</definedName>
    <definedName name="cero4" localSheetId="0">#REF!</definedName>
    <definedName name="cero4">#REF!</definedName>
    <definedName name="Cerocero" localSheetId="1">#REF!</definedName>
    <definedName name="Cerocero" localSheetId="0">#REF!</definedName>
    <definedName name="Cerocero">#REF!</definedName>
    <definedName name="Cerrajeria" localSheetId="1">#REF!</definedName>
    <definedName name="Cerrajeria" localSheetId="0">#REF!</definedName>
    <definedName name="Cerrajeria">#REF!</definedName>
    <definedName name="cerrajeria468" localSheetId="1">#REF!</definedName>
    <definedName name="cerrajeria468" localSheetId="0">#REF!</definedName>
    <definedName name="cerrajeria468">#REF!</definedName>
    <definedName name="CESAR" hidden="1">{#N/A,#N/A,FALSE,"Costos Productos 6A";#N/A,#N/A,FALSE,"Costo Unitario Total H-94-12"}</definedName>
    <definedName name="CHACA" hidden="1">[15]DATOS!#REF!</definedName>
    <definedName name="CILINDRO" localSheetId="1">#REF!</definedName>
    <definedName name="CILINDRO" localSheetId="0">#REF!</definedName>
    <definedName name="CILINDRO">#REF!</definedName>
    <definedName name="Cilindro2" localSheetId="1">#REF!</definedName>
    <definedName name="Cilindro2" localSheetId="0">#REF!</definedName>
    <definedName name="Cilindro2">#REF!</definedName>
    <definedName name="cilindro3" localSheetId="1">#REF!</definedName>
    <definedName name="cilindro3" localSheetId="0">#REF!</definedName>
    <definedName name="cilindro3">#REF!</definedName>
    <definedName name="cilindro4" localSheetId="1">#REF!</definedName>
    <definedName name="cilindro4" localSheetId="0">#REF!</definedName>
    <definedName name="cilindro4">#REF!</definedName>
    <definedName name="cilindro41" localSheetId="1">#REF!</definedName>
    <definedName name="cilindro41" localSheetId="0">#REF!</definedName>
    <definedName name="cilindro41">#REF!</definedName>
    <definedName name="cilindro467" localSheetId="1">#REF!</definedName>
    <definedName name="cilindro467" localSheetId="0">#REF!</definedName>
    <definedName name="cilindro467">#REF!</definedName>
    <definedName name="cilindro468" localSheetId="1">#REF!</definedName>
    <definedName name="cilindro468" localSheetId="0">#REF!</definedName>
    <definedName name="cilindro468">#REF!</definedName>
    <definedName name="cilindro5" localSheetId="1">#REF!</definedName>
    <definedName name="cilindro5" localSheetId="0">#REF!</definedName>
    <definedName name="cilindro5">#REF!</definedName>
    <definedName name="Ciudades" localSheetId="1">#REF!</definedName>
    <definedName name="Ciudades" localSheetId="0">#REF!</definedName>
    <definedName name="Ciudades">#REF!</definedName>
    <definedName name="civ" hidden="1">{#N/A,#N/A,TRUE,"1842CWN0"}</definedName>
    <definedName name="cntidades47" localSheetId="1">#REF!</definedName>
    <definedName name="cntidades47" localSheetId="0">#REF!</definedName>
    <definedName name="cntidades47">#REF!</definedName>
    <definedName name="Combustible" localSheetId="1">#REF!</definedName>
    <definedName name="Combustible" localSheetId="0">#REF!</definedName>
    <definedName name="Combustible">#REF!</definedName>
    <definedName name="combustibles468" localSheetId="1">#REF!</definedName>
    <definedName name="combustibles468" localSheetId="0">#REF!</definedName>
    <definedName name="combustibles468">#REF!</definedName>
    <definedName name="Concretos" localSheetId="1">#REF!</definedName>
    <definedName name="Concretos" localSheetId="0">#REF!</definedName>
    <definedName name="Concretos">#REF!</definedName>
    <definedName name="concretos468" localSheetId="1">#REF!</definedName>
    <definedName name="concretos468" localSheetId="0">#REF!</definedName>
    <definedName name="concretos468">#REF!</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adrillas" localSheetId="1">#REF!</definedName>
    <definedName name="Cuadrillas" localSheetId="0">#REF!</definedName>
    <definedName name="Cuadrillas">#REF!</definedName>
    <definedName name="cuadrillas468" localSheetId="1">#REF!</definedName>
    <definedName name="cuadrillas468" localSheetId="0">#REF!</definedName>
    <definedName name="cuadrillas468">#REF!</definedName>
    <definedName name="Cubierta" localSheetId="1">#REF!</definedName>
    <definedName name="Cubierta" localSheetId="0">#REF!</definedName>
    <definedName name="Cubierta">#REF!</definedName>
    <definedName name="Cubierta2" localSheetId="1">#REF!</definedName>
    <definedName name="Cubierta2" localSheetId="0">#REF!</definedName>
    <definedName name="Cubierta2">#REF!</definedName>
    <definedName name="cubierta468" localSheetId="1">#REF!</definedName>
    <definedName name="cubierta468" localSheetId="0">#REF!</definedName>
    <definedName name="cubierta468">#REF!</definedName>
    <definedName name="cuidades468" localSheetId="1">#REF!</definedName>
    <definedName name="cuidades468" localSheetId="0">#REF!</definedName>
    <definedName name="cuidades468">#REF!</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rosswg1467" localSheetId="1">#REF!</definedName>
    <definedName name="darosswg1467" localSheetId="0">#REF!</definedName>
    <definedName name="darosswg1467">#REF!</definedName>
    <definedName name="DASD" hidden="1">{"TAB1",#N/A,TRUE,"GENERAL";"TAB2",#N/A,TRUE,"GENERAL";"TAB3",#N/A,TRUE,"GENERAL";"TAB4",#N/A,TRUE,"GENERAL";"TAB5",#N/A,TRUE,"GENERAL"}</definedName>
    <definedName name="Datos" localSheetId="1">#REF!</definedName>
    <definedName name="Datos" localSheetId="0">#REF!</definedName>
    <definedName name="Datos">#REF!</definedName>
    <definedName name="Datos_SW_G1" localSheetId="1">#REF!</definedName>
    <definedName name="Datos_SW_G1" localSheetId="0">#REF!</definedName>
    <definedName name="Datos_SW_G1">#REF!</definedName>
    <definedName name="Datos_SW_G2" localSheetId="1">#REF!</definedName>
    <definedName name="Datos_SW_G2" localSheetId="0">#REF!</definedName>
    <definedName name="Datos_SW_G2">#REF!</definedName>
    <definedName name="datosswg14" localSheetId="1">#REF!</definedName>
    <definedName name="datosswg14" localSheetId="0">#REF!</definedName>
    <definedName name="datosswg14">#REF!</definedName>
    <definedName name="datosswg141" localSheetId="1">#REF!</definedName>
    <definedName name="datosswg141" localSheetId="0">#REF!</definedName>
    <definedName name="datosswg141">#REF!</definedName>
    <definedName name="datosswg1468" localSheetId="1">#REF!</definedName>
    <definedName name="datosswg1468" localSheetId="0">#REF!</definedName>
    <definedName name="datosswg1468">#REF!</definedName>
    <definedName name="datosswg241" localSheetId="1">#REF!</definedName>
    <definedName name="datosswg241" localSheetId="0">#REF!</definedName>
    <definedName name="datosswg241">#REF!</definedName>
    <definedName name="datosswg2468" localSheetId="1">#REF!</definedName>
    <definedName name="datosswg2468" localSheetId="0">#REF!</definedName>
    <definedName name="datosswg2468">#REF!</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 localSheetId="1">#REF!</definedName>
    <definedName name="de" localSheetId="0">#REF!</definedName>
    <definedName name="de">#REF!</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SGF" localSheetId="1">#REF!</definedName>
    <definedName name="DFSGF" localSheetId="0">#REF!</definedName>
    <definedName name="DFSGF">#REF!</definedName>
    <definedName name="dfsgf4" localSheetId="1">#REF!</definedName>
    <definedName name="dfsgf4" localSheetId="0">#REF!</definedName>
    <definedName name="dfsgf4">#REF!</definedName>
    <definedName name="dfsgf41" localSheetId="1">#REF!</definedName>
    <definedName name="dfsgf41" localSheetId="0">#REF!</definedName>
    <definedName name="dfsgf41">#REF!</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i" localSheetId="1">#REF!</definedName>
    <definedName name="di" localSheetId="0">#REF!</definedName>
    <definedName name="di">#REF!</definedName>
    <definedName name="djdytj" hidden="1">{"TAB1",#N/A,TRUE,"GENERAL";"TAB2",#N/A,TRUE,"GENERAL";"TAB3",#N/A,TRUE,"GENERAL";"TAB4",#N/A,TRUE,"GENERAL";"TAB5",#N/A,TRUE,"GENERAL"}</definedName>
    <definedName name="dry" hidden="1">{"via1",#N/A,TRUE,"general";"via2",#N/A,TRUE,"general";"via3",#N/A,TRUE,"general"}</definedName>
    <definedName name="Drywall" localSheetId="1">#REF!</definedName>
    <definedName name="Drywall" localSheetId="0">#REF!</definedName>
    <definedName name="Drywall">#REF!</definedName>
    <definedName name="drywall468" localSheetId="1">#REF!</definedName>
    <definedName name="drywall468" localSheetId="0">#REF!</definedName>
    <definedName name="drywall468">#REF!</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gf468" localSheetId="1">#REF!</definedName>
    <definedName name="dsfgf468" localSheetId="0">#REF!</definedName>
    <definedName name="dsfgf468">#REF!</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 localSheetId="1">#REF!</definedName>
    <definedName name="efe" localSheetId="0">#REF!</definedName>
    <definedName name="efe">#REF!</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nchapes2" localSheetId="1">#REF!</definedName>
    <definedName name="enchapes2" localSheetId="0">#REF!</definedName>
    <definedName name="enchapes2">#REF!</definedName>
    <definedName name="Equipos" localSheetId="1">#REF!</definedName>
    <definedName name="Equipos" localSheetId="0">#REF!</definedName>
    <definedName name="Equipos">#REF!</definedName>
    <definedName name="equipos468" localSheetId="1">#REF!</definedName>
    <definedName name="equipos468" localSheetId="0">#REF!</definedName>
    <definedName name="equipos468">#REF!</definedName>
    <definedName name="EquiposEspeciales" localSheetId="1">#REF!</definedName>
    <definedName name="EquiposEspeciales" localSheetId="0">#REF!</definedName>
    <definedName name="EquiposEspeciales">#REF!</definedName>
    <definedName name="equiposespeciales468" localSheetId="1">#REF!</definedName>
    <definedName name="equiposespeciales468" localSheetId="0">#REF!</definedName>
    <definedName name="equiposespeciales468">#REF!</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e" localSheetId="1">#REF!</definedName>
    <definedName name="ese" localSheetId="0">#REF!</definedName>
    <definedName name="ese">#REF!</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erreteria" localSheetId="1">#REF!</definedName>
    <definedName name="Ferreteria" localSheetId="0">#REF!</definedName>
    <definedName name="Ferreteria">#REF!</definedName>
    <definedName name="ferreteria468" localSheetId="1">#REF!</definedName>
    <definedName name="ferreteria468" localSheetId="0">#REF!</definedName>
    <definedName name="ferreteria468">#REF!</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ILTROS" localSheetId="1">#REF!</definedName>
    <definedName name="FILTROS" localSheetId="0">#REF!</definedName>
    <definedName name="FILTROS">#REF!</definedName>
    <definedName name="filtros2" localSheetId="1">#REF!</definedName>
    <definedName name="filtros2" localSheetId="0">#REF!</definedName>
    <definedName name="filtros2">#REF!</definedName>
    <definedName name="filtros3" localSheetId="1">#REF!</definedName>
    <definedName name="filtros3" localSheetId="0">#REF!</definedName>
    <definedName name="filtros3">#REF!</definedName>
    <definedName name="filtros4" localSheetId="1">#REF!</definedName>
    <definedName name="filtros4" localSheetId="0">#REF!</definedName>
    <definedName name="filtros4">#REF!</definedName>
    <definedName name="filtros42" localSheetId="1">#REF!</definedName>
    <definedName name="filtros42" localSheetId="0">#REF!</definedName>
    <definedName name="filtros42">#REF!</definedName>
    <definedName name="filtros467" localSheetId="1">#REF!</definedName>
    <definedName name="filtros467" localSheetId="0">#REF!</definedName>
    <definedName name="filtros467">#REF!</definedName>
    <definedName name="filtros468" localSheetId="1">#REF!</definedName>
    <definedName name="filtros468" localSheetId="0">#REF!</definedName>
    <definedName name="filtros468">#REF!</definedName>
    <definedName name="filtros5" localSheetId="1">#REF!</definedName>
    <definedName name="filtros5" localSheetId="0">#REF!</definedName>
    <definedName name="filtros5">#REF!</definedName>
    <definedName name="forma96100" hidden="1">{#N/A,#N/A,FALSE,"CIBHA05A";#N/A,#N/A,FALSE,"CIBHA05B"}</definedName>
    <definedName name="fORMA9698" hidden="1">{#N/A,#N/A,FALSE,"CIBHA05A";#N/A,#N/A,FALSE,"CIBHA05B"}</definedName>
    <definedName name="forma9699" hidden="1">{#N/A,#N/A,FALSE,"CIBHA05A";#N/A,#N/A,FALSE,"CIBHA05B"}</definedName>
    <definedName name="Formaletas" localSheetId="1">#REF!</definedName>
    <definedName name="Formaletas" localSheetId="0">#REF!</definedName>
    <definedName name="Formaletas">#REF!</definedName>
    <definedName name="formaletas2" localSheetId="1">#REF!</definedName>
    <definedName name="formaletas2" localSheetId="0">#REF!</definedName>
    <definedName name="formaletas2">#REF!</definedName>
    <definedName name="formaletas468" localSheetId="1">#REF!</definedName>
    <definedName name="formaletas468" localSheetId="0">#REF!</definedName>
    <definedName name="formaletas468">#REF!</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AVIONES" localSheetId="1">#REF!</definedName>
    <definedName name="GAVIONES" localSheetId="0">#REF!</definedName>
    <definedName name="GAVIONES">#REF!</definedName>
    <definedName name="gaviones2" localSheetId="1">#REF!</definedName>
    <definedName name="gaviones2" localSheetId="0">#REF!</definedName>
    <definedName name="gaviones2">#REF!</definedName>
    <definedName name="gaviones3" localSheetId="1">#REF!</definedName>
    <definedName name="gaviones3" localSheetId="0">#REF!</definedName>
    <definedName name="gaviones3">#REF!</definedName>
    <definedName name="gaviones4" localSheetId="1">#REF!</definedName>
    <definedName name="gaviones4" localSheetId="0">#REF!</definedName>
    <definedName name="gaviones4">#REF!</definedName>
    <definedName name="gaviones43" localSheetId="1">#REF!</definedName>
    <definedName name="gaviones43" localSheetId="0">#REF!</definedName>
    <definedName name="gaviones43">#REF!</definedName>
    <definedName name="gaviones468" localSheetId="1">#REF!</definedName>
    <definedName name="gaviones468" localSheetId="0">#REF!</definedName>
    <definedName name="gaviones468">#REF!</definedName>
    <definedName name="gaviones5" localSheetId="1">#REF!</definedName>
    <definedName name="gaviones5" localSheetId="0">#REF!</definedName>
    <definedName name="gaviones5">#REF!</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osinteticos" localSheetId="1">#REF!</definedName>
    <definedName name="Geosinteticos" localSheetId="0">#REF!</definedName>
    <definedName name="Geosinteticos">#REF!</definedName>
    <definedName name="geosinteticos2" localSheetId="1">#REF!</definedName>
    <definedName name="geosinteticos2" localSheetId="0">#REF!</definedName>
    <definedName name="geosinteticos2">#REF!</definedName>
    <definedName name="geosinteticos468" localSheetId="1">#REF!</definedName>
    <definedName name="geosinteticos468" localSheetId="0">#REF!</definedName>
    <definedName name="geosinteticos468">#REF!</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ANADA" localSheetId="1">#REF!</definedName>
    <definedName name="GRANADA" localSheetId="0">#REF!</definedName>
    <definedName name="GRANADA">#REF!</definedName>
    <definedName name="granada2" localSheetId="1">#REF!</definedName>
    <definedName name="granada2" localSheetId="0">#REF!</definedName>
    <definedName name="granada2">#REF!</definedName>
    <definedName name="granada3" localSheetId="1">#REF!</definedName>
    <definedName name="granada3" localSheetId="0">#REF!</definedName>
    <definedName name="granada3">#REF!</definedName>
    <definedName name="granada4" localSheetId="1">#REF!</definedName>
    <definedName name="granada4" localSheetId="0">#REF!</definedName>
    <definedName name="granada4">#REF!</definedName>
    <definedName name="granada43" localSheetId="1">#REF!</definedName>
    <definedName name="granada43" localSheetId="0">#REF!</definedName>
    <definedName name="granada43">#REF!</definedName>
    <definedName name="granada468" localSheetId="1">#REF!</definedName>
    <definedName name="granada468" localSheetId="0">#REF!</definedName>
    <definedName name="granada468">#REF!</definedName>
    <definedName name="granada5" localSheetId="1">#REF!</definedName>
    <definedName name="granada5" localSheetId="0">#REF!</definedName>
    <definedName name="granada5">#REF!</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mperm2" localSheetId="1">#REF!</definedName>
    <definedName name="imperm2" localSheetId="0">#REF!</definedName>
    <definedName name="imperm2">#REF!</definedName>
    <definedName name="Impermeabilizantes" localSheetId="1">#REF!</definedName>
    <definedName name="Impermeabilizantes" localSheetId="0">#REF!</definedName>
    <definedName name="Impermeabilizantes">#REF!</definedName>
    <definedName name="impermeabilizantes468" localSheetId="1">#REF!</definedName>
    <definedName name="impermeabilizantes468" localSheetId="0">#REF!</definedName>
    <definedName name="impermeabilizantes468">#REF!</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nhidro" localSheetId="1">#REF!</definedName>
    <definedName name="inhidro" localSheetId="0">#REF!</definedName>
    <definedName name="inhidro">#REF!</definedName>
    <definedName name="inselec" localSheetId="1">#REF!</definedName>
    <definedName name="inselec" localSheetId="0">#REF!</definedName>
    <definedName name="inselec">#REF!</definedName>
    <definedName name="inselectricas468" localSheetId="1">#REF!</definedName>
    <definedName name="inselectricas468" localSheetId="0">#REF!</definedName>
    <definedName name="inselectricas468">#REF!</definedName>
    <definedName name="inshidrosanitarias468" localSheetId="1">#REF!</definedName>
    <definedName name="inshidrosanitarias468" localSheetId="0">#REF!</definedName>
    <definedName name="inshidrosanitarias468">#REF!</definedName>
    <definedName name="Inst.Electricas" localSheetId="1">#REF!</definedName>
    <definedName name="Inst.Electricas" localSheetId="0">#REF!</definedName>
    <definedName name="Inst.Electricas">#REF!</definedName>
    <definedName name="Inst.Hidrosanitarias" localSheetId="1">#REF!</definedName>
    <definedName name="Inst.Hidrosanitarias" localSheetId="0">#REF!</definedName>
    <definedName name="Inst.Hidrosanitarias">#REF!</definedName>
    <definedName name="IOPIOU" hidden="1">{#N/A,#N/A,FALSE,"Costos Productos 6A";#N/A,#N/A,FALSE,"Costo Unitario Total H-94-12"}</definedName>
    <definedName name="Iterar" localSheetId="1">#REF!</definedName>
    <definedName name="Iterar" localSheetId="0">#REF!</definedName>
    <definedName name="Iterar">#REF!</definedName>
    <definedName name="iterar3" localSheetId="1">#REF!</definedName>
    <definedName name="iterar3" localSheetId="0">#REF!</definedName>
    <definedName name="iterar3">#REF!</definedName>
    <definedName name="iterar4" localSheetId="1">#REF!</definedName>
    <definedName name="iterar4" localSheetId="0">#REF!</definedName>
    <definedName name="iterar4">#REF!</definedName>
    <definedName name="iterar43" localSheetId="1">#REF!</definedName>
    <definedName name="iterar43" localSheetId="0">#REF!</definedName>
    <definedName name="iterar43">#REF!</definedName>
    <definedName name="iterar467" localSheetId="1">#REF!</definedName>
    <definedName name="iterar467" localSheetId="0">#REF!</definedName>
    <definedName name="iterar467">#REF!</definedName>
    <definedName name="iterar469" localSheetId="1">#REF!</definedName>
    <definedName name="iterar469" localSheetId="0">#REF!</definedName>
    <definedName name="iterar469">#REF!</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adrillos" localSheetId="1">#REF!</definedName>
    <definedName name="Ladrillos" localSheetId="0">#REF!</definedName>
    <definedName name="Ladrillos">#REF!</definedName>
    <definedName name="ladrillos2" localSheetId="1">#REF!</definedName>
    <definedName name="ladrillos2" localSheetId="0">#REF!</definedName>
    <definedName name="ladrillos2">#REF!</definedName>
    <definedName name="ladrillos469" localSheetId="1">#REF!</definedName>
    <definedName name="ladrillos469" localSheetId="0">#REF!</definedName>
    <definedName name="ladrillos469">#REF!</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deras" localSheetId="1">#REF!</definedName>
    <definedName name="Maderas" localSheetId="0">#REF!</definedName>
    <definedName name="Maderas">#REF!</definedName>
    <definedName name="maderas2" localSheetId="1">#REF!</definedName>
    <definedName name="maderas2" localSheetId="0">#REF!</definedName>
    <definedName name="maderas2">#REF!</definedName>
    <definedName name="maderas469" localSheetId="1">#REF!</definedName>
    <definedName name="maderas469" localSheetId="0">#REF!</definedName>
    <definedName name="maderas469">#REF!</definedName>
    <definedName name="mafdsf" hidden="1">{"via1",#N/A,TRUE,"general";"via2",#N/A,TRUE,"general";"via3",#N/A,TRUE,"general"}</definedName>
    <definedName name="mampos2" localSheetId="1">#REF!</definedName>
    <definedName name="mampos2" localSheetId="0">#REF!</definedName>
    <definedName name="mampos2">#REF!</definedName>
    <definedName name="mampos3" localSheetId="1">#REF!</definedName>
    <definedName name="mampos3" localSheetId="0">#REF!</definedName>
    <definedName name="mampos3">#REF!</definedName>
    <definedName name="MAMPOSTERIA" localSheetId="1">#REF!</definedName>
    <definedName name="MAMPOSTERIA" localSheetId="0">#REF!</definedName>
    <definedName name="MAMPOSTERIA">#REF!</definedName>
    <definedName name="mamposteria2" localSheetId="1">#REF!</definedName>
    <definedName name="mamposteria2" localSheetId="0">#REF!</definedName>
    <definedName name="mamposteria2">#REF!</definedName>
    <definedName name="mamposteria4" localSheetId="1">#REF!</definedName>
    <definedName name="mamposteria4" localSheetId="0">#REF!</definedName>
    <definedName name="mamposteria4">#REF!</definedName>
    <definedName name="mamposteria43" localSheetId="1">#REF!</definedName>
    <definedName name="mamposteria43" localSheetId="0">#REF!</definedName>
    <definedName name="mamposteria43">#REF!</definedName>
    <definedName name="mamposteria467" localSheetId="1">#REF!</definedName>
    <definedName name="mamposteria467" localSheetId="0">#REF!</definedName>
    <definedName name="mamposteria467">#REF!</definedName>
    <definedName name="mamposteria469" localSheetId="1">#REF!</definedName>
    <definedName name="mamposteria469" localSheetId="0">#REF!</definedName>
    <definedName name="mamposteria469">#REF!</definedName>
    <definedName name="mamposteria5" localSheetId="1">#REF!</definedName>
    <definedName name="mamposteria5" localSheetId="0">#REF!</definedName>
    <definedName name="mamposteria5">#REF!</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aterial2" localSheetId="1">#REF!</definedName>
    <definedName name="material2" localSheetId="0">#REF!</definedName>
    <definedName name="material2">#REF!</definedName>
    <definedName name="material3" localSheetId="1">#REF!</definedName>
    <definedName name="material3" localSheetId="0">#REF!</definedName>
    <definedName name="material3">#REF!</definedName>
    <definedName name="MATERIALES" localSheetId="1">#REF!</definedName>
    <definedName name="MATERIALES" localSheetId="0">#REF!</definedName>
    <definedName name="MATERIALES">#REF!</definedName>
    <definedName name="materiales2" localSheetId="1">#REF!</definedName>
    <definedName name="materiales2" localSheetId="0">#REF!</definedName>
    <definedName name="materiales2">#REF!</definedName>
    <definedName name="materiales4" localSheetId="1">#REF!</definedName>
    <definedName name="materiales4" localSheetId="0">#REF!</definedName>
    <definedName name="materiales4">#REF!</definedName>
    <definedName name="materiales43" localSheetId="1">#REF!</definedName>
    <definedName name="materiales43" localSheetId="0">#REF!</definedName>
    <definedName name="materiales43">#REF!</definedName>
    <definedName name="materiales467" localSheetId="1">#REF!</definedName>
    <definedName name="materiales467" localSheetId="0">#REF!</definedName>
    <definedName name="materiales467">#REF!</definedName>
    <definedName name="materiales469" localSheetId="1">#REF!</definedName>
    <definedName name="materiales469" localSheetId="0">#REF!</definedName>
    <definedName name="materiales469">#REF!</definedName>
    <definedName name="materiales5" localSheetId="1">#REF!</definedName>
    <definedName name="materiales5" localSheetId="0">#REF!</definedName>
    <definedName name="materiales5">#REF!</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umeroPi" localSheetId="1">#REF!</definedName>
    <definedName name="numeroPi" localSheetId="0">#REF!</definedName>
    <definedName name="numeroPi">#REF!</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ercentCompleteBeyond" localSheetId="1">#REF!</definedName>
    <definedName name="PercentCompleteBeyond" localSheetId="0">#REF!</definedName>
    <definedName name="PercentCompleteBeyond">#REF!</definedName>
    <definedName name="period_selected" localSheetId="1">#REF!</definedName>
    <definedName name="period_selected" localSheetId="0">#REF!</definedName>
    <definedName name="period_selected">#REF!</definedName>
    <definedName name="PeriodInActual" localSheetId="1">#REF!</definedName>
    <definedName name="PeriodInActual" localSheetId="0">#REF!</definedName>
    <definedName name="PeriodInActual">#REF!</definedName>
    <definedName name="PeriodInPlan" localSheetId="1">#REF!</definedName>
    <definedName name="PeriodInPlan" localSheetId="0">#REF!</definedName>
    <definedName name="PeriodInPlan">#REF!</definedName>
    <definedName name="pi" localSheetId="1">#REF!</definedName>
    <definedName name="pi" localSheetId="0">#REF!</definedName>
    <definedName name="pi">#REF!</definedName>
    <definedName name="Pinturas" localSheetId="1">#REF!</definedName>
    <definedName name="Pinturas" localSheetId="0">#REF!</definedName>
    <definedName name="Pinturas">#REF!</definedName>
    <definedName name="pinturas469" localSheetId="1">#REF!</definedName>
    <definedName name="pinturas469" localSheetId="0">#REF!</definedName>
    <definedName name="pinturas469">#REF!</definedName>
    <definedName name="PISO" localSheetId="1">#REF!</definedName>
    <definedName name="PISO" localSheetId="0">#REF!</definedName>
    <definedName name="PISO">#REF!</definedName>
    <definedName name="piso2" localSheetId="1">#REF!</definedName>
    <definedName name="piso2" localSheetId="0">#REF!</definedName>
    <definedName name="piso2">#REF!</definedName>
    <definedName name="piso469" localSheetId="1">#REF!</definedName>
    <definedName name="piso469" localSheetId="0">#REF!</definedName>
    <definedName name="piso469">#REF!</definedName>
    <definedName name="PisosEnchapes" localSheetId="1">#REF!</definedName>
    <definedName name="PisosEnchapes" localSheetId="0">#REF!</definedName>
    <definedName name="PisosEnchapes">#REF!</definedName>
    <definedName name="pisosenchapes469" localSheetId="1">#REF!</definedName>
    <definedName name="pisosenchapes469" localSheetId="0">#REF!</definedName>
    <definedName name="pisosenchapes469">#REF!</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an" localSheetId="1">#REF!</definedName>
    <definedName name="Plan" localSheetId="0">#REF!</definedName>
    <definedName name="Plan">#REF!</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efab2" localSheetId="1">#REF!</definedName>
    <definedName name="prefab2" localSheetId="0">#REF!</definedName>
    <definedName name="prefab2">#REF!</definedName>
    <definedName name="Prefabricados" localSheetId="1">#REF!</definedName>
    <definedName name="Prefabricados" localSheetId="0">#REF!</definedName>
    <definedName name="Prefabricados">#REF!</definedName>
    <definedName name="prefabricados469" localSheetId="1">#REF!</definedName>
    <definedName name="prefabricados469" localSheetId="0">#REF!</definedName>
    <definedName name="prefabricados469">#REF!</definedName>
    <definedName name="PRES" localSheetId="1">#REF!</definedName>
    <definedName name="PRES" localSheetId="0">#REF!</definedName>
    <definedName name="PRES">#REF!</definedName>
    <definedName name="pres2" localSheetId="1">#REF!</definedName>
    <definedName name="pres2" localSheetId="0">#REF!</definedName>
    <definedName name="pres2">#REF!</definedName>
    <definedName name="pres4" localSheetId="1">#REF!</definedName>
    <definedName name="pres4" localSheetId="0">#REF!</definedName>
    <definedName name="pres4">#REF!</definedName>
    <definedName name="pres43" localSheetId="1">#REF!</definedName>
    <definedName name="pres43" localSheetId="0">#REF!</definedName>
    <definedName name="pres43">#REF!</definedName>
    <definedName name="pres467" localSheetId="1">#REF!</definedName>
    <definedName name="pres467" localSheetId="0">#REF!</definedName>
    <definedName name="pres467">#REF!</definedName>
    <definedName name="pres469" localSheetId="1">#REF!</definedName>
    <definedName name="pres469" localSheetId="0">#REF!</definedName>
    <definedName name="pres469">#REF!</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al" localSheetId="1">#REF!</definedName>
    <definedName name="Real" localSheetId="0">#REF!</definedName>
    <definedName name="Real">#REF!</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plantealc4" localSheetId="1">#REF!</definedName>
    <definedName name="replantealc4" localSheetId="0">#REF!</definedName>
    <definedName name="replantealc4">#REF!</definedName>
    <definedName name="REPLANTEO_ALC" localSheetId="1">#REF!</definedName>
    <definedName name="REPLANTEO_ALC" localSheetId="0">#REF!</definedName>
    <definedName name="REPLANTEO_ALC">#REF!</definedName>
    <definedName name="replanteo2" localSheetId="1">#REF!</definedName>
    <definedName name="replanteo2" localSheetId="0">#REF!</definedName>
    <definedName name="replanteo2">#REF!</definedName>
    <definedName name="replanteoalc3" localSheetId="1">#REF!</definedName>
    <definedName name="replanteoalc3" localSheetId="0">#REF!</definedName>
    <definedName name="replanteoalc3">#REF!</definedName>
    <definedName name="replanteoalc4" localSheetId="1">#REF!</definedName>
    <definedName name="replanteoalc4" localSheetId="0">#REF!</definedName>
    <definedName name="replanteoalc4">#REF!</definedName>
    <definedName name="replanteoalc43" localSheetId="1">#REF!</definedName>
    <definedName name="replanteoalc43" localSheetId="0">#REF!</definedName>
    <definedName name="replanteoalc43">#REF!</definedName>
    <definedName name="replanteoalc467" localSheetId="1">#REF!</definedName>
    <definedName name="replanteoalc467" localSheetId="0">#REF!</definedName>
    <definedName name="replanteoalc467">#REF!</definedName>
    <definedName name="replanteoalc5" localSheetId="1">#REF!</definedName>
    <definedName name="replanteoalc5" localSheetId="0">#REF!</definedName>
    <definedName name="replanteoalc5">#REF!</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localSheetId="1" hidden="1">1000</definedName>
    <definedName name="RiskNumIterations" localSheetId="0" hidden="1">1000</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localSheetId="1" hidden="1">2</definedName>
    <definedName name="RiskSamplingType" localSheetId="0" hidden="1">2</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atosswg24" localSheetId="1">#REF!</definedName>
    <definedName name="satosswg24" localSheetId="0">#REF!</definedName>
    <definedName name="satosswg24">#REF!</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HARED_FORMULA_21" localSheetId="1">#REF!</definedName>
    <definedName name="SHARED_FORMULA_21" localSheetId="0">#REF!</definedName>
    <definedName name="SHARED_FORMULA_21">#REF!</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itleRegion..BO60" localSheetId="1">#REF!</definedName>
    <definedName name="TitleRegion..BO60" localSheetId="0">#REF!</definedName>
    <definedName name="TitleRegion..BO60">#REF!</definedName>
    <definedName name="_xlnm.Print_Titles" localSheetId="1">'Presupuesto Detallado'!$5:$7</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ALVULAS" localSheetId="1">#REF!</definedName>
    <definedName name="VALVULAS" localSheetId="0">#REF!</definedName>
    <definedName name="VALVULAS">#REF!</definedName>
    <definedName name="valvulas2" localSheetId="1">#REF!</definedName>
    <definedName name="valvulas2" localSheetId="0">#REF!</definedName>
    <definedName name="valvulas2">#REF!</definedName>
    <definedName name="valvulas3" localSheetId="1">#REF!</definedName>
    <definedName name="valvulas3" localSheetId="0">#REF!</definedName>
    <definedName name="valvulas3">#REF!</definedName>
    <definedName name="valvulas4" localSheetId="1">#REF!</definedName>
    <definedName name="valvulas4" localSheetId="0">#REF!</definedName>
    <definedName name="valvulas4">#REF!</definedName>
    <definedName name="valvulas43" localSheetId="1">#REF!</definedName>
    <definedName name="valvulas43" localSheetId="0">#REF!</definedName>
    <definedName name="valvulas43">#REF!</definedName>
    <definedName name="valvulas467" localSheetId="1">#REF!</definedName>
    <definedName name="valvulas467" localSheetId="0">#REF!</definedName>
    <definedName name="valvulas467">#REF!</definedName>
    <definedName name="valvulas5" localSheetId="1">#REF!</definedName>
    <definedName name="valvulas5" localSheetId="0">#REF!</definedName>
    <definedName name="valvulas5">#REF!</definedName>
    <definedName name="variosanalisi2" localSheetId="1">#REF!</definedName>
    <definedName name="variosanalisi2" localSheetId="0">#REF!</definedName>
    <definedName name="variosanalisi2">#REF!</definedName>
    <definedName name="VariosAnalisis" localSheetId="1">#REF!</definedName>
    <definedName name="VariosAnalisis" localSheetId="0">#REF!</definedName>
    <definedName name="VariosAnalisis">#REF!</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6" l="1"/>
  <c r="E2145" i="5" l="1"/>
  <c r="F26" i="6"/>
  <c r="F25" i="6"/>
  <c r="F2149" i="5"/>
  <c r="F2148" i="5"/>
  <c r="F2139" i="5"/>
  <c r="F2138" i="5"/>
  <c r="F2137" i="5"/>
  <c r="F2136" i="5"/>
  <c r="F2135" i="5"/>
  <c r="F2134" i="5"/>
  <c r="F2133" i="5"/>
  <c r="F2132" i="5"/>
  <c r="F2131" i="5"/>
  <c r="F2130" i="5"/>
  <c r="F2129" i="5"/>
  <c r="F2127" i="5"/>
  <c r="F2126" i="5"/>
  <c r="F2125" i="5"/>
  <c r="F2123" i="5"/>
  <c r="F2122" i="5"/>
  <c r="F2121" i="5"/>
  <c r="F2120" i="5"/>
  <c r="F2119" i="5"/>
  <c r="F2118" i="5"/>
  <c r="F2117" i="5"/>
  <c r="F2116" i="5"/>
  <c r="F2115" i="5"/>
  <c r="F2114" i="5"/>
  <c r="F2113" i="5"/>
  <c r="F2112" i="5"/>
  <c r="F2111" i="5"/>
  <c r="F2110" i="5"/>
  <c r="F2109" i="5"/>
  <c r="F2108" i="5"/>
  <c r="F2107" i="5"/>
  <c r="F2106" i="5"/>
  <c r="F2105" i="5"/>
  <c r="F2103" i="5"/>
  <c r="F2102" i="5"/>
  <c r="F2101" i="5"/>
  <c r="F2100" i="5"/>
  <c r="F2099" i="5"/>
  <c r="F2097" i="5"/>
  <c r="F2096" i="5"/>
  <c r="F2094" i="5"/>
  <c r="F2093" i="5"/>
  <c r="F2092" i="5"/>
  <c r="F2089" i="5"/>
  <c r="F2088" i="5"/>
  <c r="F2087" i="5"/>
  <c r="F2086" i="5"/>
  <c r="F2085" i="5"/>
  <c r="F2084" i="5"/>
  <c r="F2082" i="5"/>
  <c r="F2081" i="5"/>
  <c r="F2080" i="5"/>
  <c r="F2079" i="5"/>
  <c r="F2078" i="5"/>
  <c r="F2077" i="5"/>
  <c r="F2076" i="5"/>
  <c r="F2075" i="5"/>
  <c r="F2074" i="5"/>
  <c r="F2073" i="5"/>
  <c r="F2072" i="5"/>
  <c r="F2071" i="5"/>
  <c r="F2069" i="5"/>
  <c r="F2068" i="5"/>
  <c r="F2067" i="5"/>
  <c r="F2066" i="5"/>
  <c r="F2065" i="5"/>
  <c r="F2064" i="5"/>
  <c r="F2063" i="5"/>
  <c r="F2062" i="5"/>
  <c r="F2061" i="5"/>
  <c r="F2060" i="5"/>
  <c r="F2057" i="5"/>
  <c r="F2056" i="5"/>
  <c r="F2055" i="5"/>
  <c r="F2054" i="5"/>
  <c r="F2053" i="5"/>
  <c r="F2051" i="5"/>
  <c r="F2050" i="5"/>
  <c r="F2049" i="5"/>
  <c r="F2048" i="5"/>
  <c r="F2046" i="5"/>
  <c r="F2045" i="5"/>
  <c r="F2044" i="5"/>
  <c r="F2043" i="5"/>
  <c r="F2041" i="5"/>
  <c r="F2040" i="5"/>
  <c r="F2039" i="5"/>
  <c r="F2038" i="5"/>
  <c r="F2037" i="5"/>
  <c r="F2036" i="5"/>
  <c r="F2035" i="5"/>
  <c r="F2034" i="5"/>
  <c r="F2033" i="5"/>
  <c r="F2031" i="5"/>
  <c r="F2030" i="5"/>
  <c r="F2029" i="5"/>
  <c r="F2028" i="5"/>
  <c r="F2027" i="5"/>
  <c r="F2026" i="5"/>
  <c r="F2025" i="5"/>
  <c r="F2024" i="5"/>
  <c r="F2023" i="5"/>
  <c r="F2021" i="5"/>
  <c r="F2020" i="5"/>
  <c r="F2019" i="5"/>
  <c r="F2018" i="5"/>
  <c r="F2017" i="5"/>
  <c r="F2015" i="5"/>
  <c r="F2014" i="5"/>
  <c r="F2013" i="5"/>
  <c r="F2012" i="5"/>
  <c r="F2011" i="5"/>
  <c r="F2009" i="5"/>
  <c r="F2008" i="5"/>
  <c r="F2007" i="5"/>
  <c r="F2006" i="5"/>
  <c r="F2005" i="5"/>
  <c r="F2004" i="5"/>
  <c r="F2003" i="5"/>
  <c r="F2002" i="5"/>
  <c r="F2001" i="5"/>
  <c r="F2000" i="5"/>
  <c r="F1998" i="5"/>
  <c r="F1997" i="5"/>
  <c r="F1996" i="5"/>
  <c r="F1995" i="5"/>
  <c r="F1994" i="5"/>
  <c r="F1993" i="5"/>
  <c r="F1992" i="5"/>
  <c r="F1991" i="5"/>
  <c r="F1990" i="5"/>
  <c r="F1988" i="5"/>
  <c r="F1987" i="5"/>
  <c r="F1984" i="5"/>
  <c r="F1983" i="5"/>
  <c r="F1982" i="5"/>
  <c r="F1981" i="5"/>
  <c r="F1980" i="5"/>
  <c r="F1979" i="5"/>
  <c r="F1978" i="5"/>
  <c r="F1977" i="5"/>
  <c r="F1976" i="5"/>
  <c r="F1975" i="5"/>
  <c r="F1974" i="5"/>
  <c r="F1973" i="5"/>
  <c r="F1972" i="5"/>
  <c r="F1971" i="5"/>
  <c r="F1970" i="5"/>
  <c r="F1969" i="5"/>
  <c r="F1968" i="5"/>
  <c r="F1966" i="5"/>
  <c r="F1965" i="5"/>
  <c r="F1964" i="5"/>
  <c r="F1963" i="5"/>
  <c r="F1962" i="5"/>
  <c r="F1961" i="5"/>
  <c r="F1960" i="5"/>
  <c r="F1959" i="5"/>
  <c r="F1957" i="5"/>
  <c r="F1956" i="5"/>
  <c r="F1955" i="5"/>
  <c r="F1954" i="5"/>
  <c r="F1952" i="5"/>
  <c r="F1951" i="5"/>
  <c r="F1950" i="5"/>
  <c r="F1949" i="5"/>
  <c r="F1948" i="5"/>
  <c r="F1947" i="5"/>
  <c r="F1946" i="5"/>
  <c r="F1945" i="5"/>
  <c r="F1944" i="5"/>
  <c r="F1943" i="5"/>
  <c r="F1941" i="5"/>
  <c r="F1940" i="5"/>
  <c r="F1939" i="5"/>
  <c r="F1938" i="5"/>
  <c r="F1937" i="5"/>
  <c r="F1935" i="5"/>
  <c r="F1934" i="5"/>
  <c r="F1933" i="5"/>
  <c r="F1932" i="5"/>
  <c r="F1931" i="5"/>
  <c r="F1930" i="5"/>
  <c r="F1929" i="5"/>
  <c r="F1928" i="5"/>
  <c r="F1925" i="5"/>
  <c r="F1924" i="5"/>
  <c r="F1923" i="5"/>
  <c r="F1922" i="5"/>
  <c r="F1921" i="5"/>
  <c r="F1920" i="5"/>
  <c r="F1919" i="5"/>
  <c r="F1918" i="5"/>
  <c r="F1917" i="5"/>
  <c r="F1916" i="5"/>
  <c r="F1915" i="5"/>
  <c r="F1914" i="5"/>
  <c r="F1913" i="5"/>
  <c r="F1912" i="5"/>
  <c r="F1910" i="5"/>
  <c r="F1909" i="5"/>
  <c r="F1908" i="5"/>
  <c r="F1907" i="5"/>
  <c r="F1906" i="5"/>
  <c r="F1905" i="5"/>
  <c r="F1902" i="5"/>
  <c r="F1901" i="5"/>
  <c r="F1900" i="5"/>
  <c r="F1899" i="5"/>
  <c r="F1898" i="5"/>
  <c r="F1897" i="5"/>
  <c r="F1896" i="5"/>
  <c r="F1895" i="5"/>
  <c r="F1894" i="5"/>
  <c r="F1893" i="5"/>
  <c r="F1892" i="5"/>
  <c r="F1890" i="5"/>
  <c r="F1889" i="5"/>
  <c r="F1888" i="5"/>
  <c r="F1886" i="5"/>
  <c r="F1885" i="5"/>
  <c r="F1884" i="5"/>
  <c r="F1883" i="5"/>
  <c r="F1882" i="5"/>
  <c r="F1881" i="5"/>
  <c r="F1880" i="5"/>
  <c r="F1879" i="5"/>
  <c r="F1878" i="5"/>
  <c r="F1877" i="5"/>
  <c r="F1876" i="5"/>
  <c r="F1875" i="5"/>
  <c r="F1874" i="5"/>
  <c r="F1873" i="5"/>
  <c r="F1872" i="5"/>
  <c r="F1871" i="5"/>
  <c r="F1870" i="5"/>
  <c r="F1869" i="5"/>
  <c r="F1868" i="5"/>
  <c r="F1866" i="5"/>
  <c r="F1865" i="5"/>
  <c r="F1864" i="5"/>
  <c r="F1863" i="5"/>
  <c r="F1862" i="5"/>
  <c r="F1860" i="5"/>
  <c r="F1859" i="5"/>
  <c r="F1857" i="5"/>
  <c r="F1856" i="5"/>
  <c r="F1855" i="5"/>
  <c r="F1852" i="5"/>
  <c r="F1851" i="5"/>
  <c r="F1850" i="5"/>
  <c r="F1849" i="5"/>
  <c r="F1848" i="5"/>
  <c r="F1847" i="5"/>
  <c r="F1845" i="5"/>
  <c r="F1844" i="5"/>
  <c r="F1843" i="5"/>
  <c r="F1842" i="5"/>
  <c r="F1841" i="5"/>
  <c r="F1840" i="5"/>
  <c r="F1839" i="5"/>
  <c r="F1838" i="5"/>
  <c r="F1837" i="5"/>
  <c r="F1836" i="5"/>
  <c r="F1835" i="5"/>
  <c r="F1834" i="5"/>
  <c r="F1832" i="5"/>
  <c r="F1831" i="5"/>
  <c r="F1830" i="5"/>
  <c r="F1829" i="5"/>
  <c r="F1828" i="5"/>
  <c r="F1827" i="5"/>
  <c r="F1826" i="5"/>
  <c r="F1825" i="5"/>
  <c r="F1824" i="5"/>
  <c r="F1823" i="5"/>
  <c r="F1820" i="5"/>
  <c r="F1819" i="5"/>
  <c r="F1818" i="5"/>
  <c r="F1817" i="5"/>
  <c r="F1816" i="5"/>
  <c r="F1814" i="5"/>
  <c r="F1813" i="5"/>
  <c r="F1812" i="5"/>
  <c r="F1811" i="5"/>
  <c r="F1809" i="5"/>
  <c r="F1808" i="5"/>
  <c r="F1807" i="5"/>
  <c r="F1806" i="5"/>
  <c r="F1804" i="5"/>
  <c r="F1803" i="5"/>
  <c r="F1802" i="5"/>
  <c r="F1801" i="5"/>
  <c r="F1800" i="5"/>
  <c r="F1799" i="5"/>
  <c r="F1798" i="5"/>
  <c r="F1797" i="5"/>
  <c r="F1796" i="5"/>
  <c r="F1794" i="5"/>
  <c r="F1793" i="5"/>
  <c r="F1792" i="5"/>
  <c r="F1791" i="5"/>
  <c r="F1790" i="5"/>
  <c r="F1789" i="5"/>
  <c r="F1788" i="5"/>
  <c r="F1787" i="5"/>
  <c r="F1786" i="5"/>
  <c r="F1784" i="5"/>
  <c r="F1783" i="5"/>
  <c r="F1782" i="5"/>
  <c r="F1781" i="5"/>
  <c r="F1780" i="5"/>
  <c r="F1778" i="5"/>
  <c r="F1777" i="5"/>
  <c r="F1776" i="5"/>
  <c r="F1775" i="5"/>
  <c r="F1774" i="5"/>
  <c r="F1772" i="5"/>
  <c r="F1771" i="5"/>
  <c r="F1770" i="5"/>
  <c r="F1769" i="5"/>
  <c r="F1768" i="5"/>
  <c r="F1767" i="5"/>
  <c r="F1766" i="5"/>
  <c r="F1765" i="5"/>
  <c r="F1764" i="5"/>
  <c r="F1763" i="5"/>
  <c r="F1761" i="5"/>
  <c r="F1760" i="5"/>
  <c r="F1759" i="5"/>
  <c r="F1758" i="5"/>
  <c r="F1757" i="5"/>
  <c r="F1756" i="5"/>
  <c r="F1755" i="5"/>
  <c r="F1754" i="5"/>
  <c r="F1753" i="5"/>
  <c r="F1751" i="5"/>
  <c r="F1750" i="5"/>
  <c r="F1747" i="5"/>
  <c r="F1746" i="5"/>
  <c r="F1745" i="5"/>
  <c r="F1744" i="5"/>
  <c r="F1743" i="5"/>
  <c r="F1742" i="5"/>
  <c r="F1741" i="5"/>
  <c r="F1740" i="5"/>
  <c r="F1739" i="5"/>
  <c r="F1738" i="5"/>
  <c r="F1737" i="5"/>
  <c r="F1736" i="5"/>
  <c r="F1735" i="5"/>
  <c r="F1734" i="5"/>
  <c r="F1733" i="5"/>
  <c r="F1732" i="5"/>
  <c r="F1731" i="5"/>
  <c r="F1729" i="5"/>
  <c r="F1728" i="5"/>
  <c r="F1727" i="5"/>
  <c r="F1726" i="5"/>
  <c r="F1725" i="5"/>
  <c r="F1724" i="5"/>
  <c r="F1723" i="5"/>
  <c r="F1722" i="5"/>
  <c r="F1720" i="5"/>
  <c r="F1719" i="5"/>
  <c r="F1718" i="5"/>
  <c r="F1717" i="5"/>
  <c r="F1715" i="5"/>
  <c r="F1714" i="5"/>
  <c r="F1713" i="5"/>
  <c r="F1712" i="5"/>
  <c r="F1711" i="5"/>
  <c r="F1710" i="5"/>
  <c r="F1709" i="5"/>
  <c r="F1708" i="5"/>
  <c r="F1707" i="5"/>
  <c r="F1706" i="5"/>
  <c r="F1704" i="5"/>
  <c r="F1703" i="5"/>
  <c r="F1702" i="5"/>
  <c r="F1701" i="5"/>
  <c r="F1700" i="5"/>
  <c r="F1698" i="5"/>
  <c r="F1697" i="5"/>
  <c r="F1696" i="5"/>
  <c r="F1695" i="5"/>
  <c r="F1694" i="5"/>
  <c r="F1693" i="5"/>
  <c r="F1692" i="5"/>
  <c r="F1691" i="5"/>
  <c r="F1688" i="5"/>
  <c r="F1687" i="5"/>
  <c r="F1686" i="5"/>
  <c r="F1685" i="5"/>
  <c r="F1684" i="5"/>
  <c r="F1683" i="5"/>
  <c r="F1682" i="5"/>
  <c r="F1681" i="5"/>
  <c r="F1680" i="5"/>
  <c r="F1679" i="5"/>
  <c r="F1678" i="5"/>
  <c r="F1677" i="5"/>
  <c r="F1676" i="5"/>
  <c r="F1675" i="5"/>
  <c r="F1673" i="5"/>
  <c r="F1672" i="5"/>
  <c r="F1671" i="5"/>
  <c r="F1670" i="5"/>
  <c r="F1669" i="5"/>
  <c r="F1668" i="5"/>
  <c r="F1665" i="5"/>
  <c r="F1664" i="5"/>
  <c r="F1663" i="5"/>
  <c r="F1662" i="5"/>
  <c r="F1661" i="5"/>
  <c r="F1660" i="5"/>
  <c r="F1659" i="5"/>
  <c r="F1658" i="5"/>
  <c r="F1657" i="5"/>
  <c r="F1656" i="5"/>
  <c r="F1655" i="5"/>
  <c r="F1653" i="5"/>
  <c r="F1652" i="5"/>
  <c r="F1651" i="5"/>
  <c r="F1649" i="5"/>
  <c r="F1648" i="5"/>
  <c r="F1647" i="5"/>
  <c r="F1646" i="5"/>
  <c r="F1645" i="5"/>
  <c r="F1644" i="5"/>
  <c r="F1643" i="5"/>
  <c r="F1642" i="5"/>
  <c r="F1641" i="5"/>
  <c r="F1640" i="5"/>
  <c r="F1639" i="5"/>
  <c r="F1638" i="5"/>
  <c r="F1637" i="5"/>
  <c r="F1636" i="5"/>
  <c r="F1635" i="5"/>
  <c r="F1634" i="5"/>
  <c r="F1633" i="5"/>
  <c r="F1632" i="5"/>
  <c r="F1631" i="5"/>
  <c r="F1629" i="5"/>
  <c r="F1628" i="5"/>
  <c r="F1627" i="5"/>
  <c r="F1626" i="5"/>
  <c r="F1625" i="5"/>
  <c r="F1623" i="5"/>
  <c r="F1622" i="5"/>
  <c r="F1620" i="5"/>
  <c r="F1619" i="5"/>
  <c r="F1618" i="5"/>
  <c r="F1615" i="5"/>
  <c r="F1614" i="5"/>
  <c r="F1613" i="5"/>
  <c r="F1612" i="5"/>
  <c r="F1611" i="5"/>
  <c r="F1610" i="5"/>
  <c r="F1608" i="5"/>
  <c r="F1607" i="5"/>
  <c r="F1606" i="5"/>
  <c r="F1605" i="5"/>
  <c r="F1604" i="5"/>
  <c r="F1603" i="5"/>
  <c r="F1602" i="5"/>
  <c r="F1601" i="5"/>
  <c r="F1600" i="5"/>
  <c r="F1599" i="5"/>
  <c r="F1598" i="5"/>
  <c r="F1597" i="5"/>
  <c r="F1595" i="5"/>
  <c r="F1594" i="5"/>
  <c r="F1593" i="5"/>
  <c r="F1592" i="5"/>
  <c r="F1591" i="5"/>
  <c r="F1590" i="5"/>
  <c r="F1589" i="5"/>
  <c r="F1588" i="5"/>
  <c r="F1587" i="5"/>
  <c r="F1586" i="5"/>
  <c r="F1583" i="5"/>
  <c r="F1582" i="5"/>
  <c r="F1581" i="5"/>
  <c r="F1580" i="5"/>
  <c r="F1579" i="5"/>
  <c r="F1577" i="5"/>
  <c r="F1576" i="5"/>
  <c r="F1575" i="5"/>
  <c r="F1574" i="5"/>
  <c r="F1572" i="5"/>
  <c r="F1571" i="5"/>
  <c r="F1570" i="5"/>
  <c r="F1569" i="5"/>
  <c r="F1567" i="5"/>
  <c r="F1566" i="5"/>
  <c r="F1565" i="5"/>
  <c r="F1564" i="5"/>
  <c r="F1563" i="5"/>
  <c r="F1562" i="5"/>
  <c r="F1561" i="5"/>
  <c r="F1560" i="5"/>
  <c r="F1559" i="5"/>
  <c r="F1557" i="5"/>
  <c r="F1556" i="5"/>
  <c r="F1555" i="5"/>
  <c r="F1554" i="5"/>
  <c r="F1553" i="5"/>
  <c r="F1552" i="5"/>
  <c r="F1551" i="5"/>
  <c r="F1550" i="5"/>
  <c r="F1549" i="5"/>
  <c r="F1547" i="5"/>
  <c r="F1546" i="5"/>
  <c r="F1545" i="5"/>
  <c r="F1544" i="5"/>
  <c r="F1543" i="5"/>
  <c r="F1541" i="5"/>
  <c r="F1540" i="5"/>
  <c r="F1539" i="5"/>
  <c r="F1538" i="5"/>
  <c r="F1537" i="5"/>
  <c r="F1535" i="5"/>
  <c r="F1534" i="5"/>
  <c r="F1533" i="5"/>
  <c r="F1532" i="5"/>
  <c r="F1531" i="5"/>
  <c r="F1530" i="5"/>
  <c r="F1529" i="5"/>
  <c r="F1528" i="5"/>
  <c r="F1527" i="5"/>
  <c r="F1526" i="5"/>
  <c r="F1524" i="5"/>
  <c r="F1523" i="5"/>
  <c r="F1522" i="5"/>
  <c r="F1521" i="5"/>
  <c r="F1520" i="5"/>
  <c r="F1519" i="5"/>
  <c r="F1518" i="5"/>
  <c r="F1517" i="5"/>
  <c r="F1516" i="5"/>
  <c r="F1514" i="5"/>
  <c r="F1513" i="5"/>
  <c r="F1510" i="5"/>
  <c r="F1509" i="5"/>
  <c r="F1508" i="5"/>
  <c r="F1507" i="5"/>
  <c r="F1506" i="5"/>
  <c r="F1505" i="5"/>
  <c r="F1504" i="5"/>
  <c r="F1503" i="5"/>
  <c r="F1502" i="5"/>
  <c r="F1501" i="5"/>
  <c r="F1500" i="5"/>
  <c r="F1499" i="5"/>
  <c r="F1498" i="5"/>
  <c r="F1497" i="5"/>
  <c r="F1496" i="5"/>
  <c r="F1495" i="5"/>
  <c r="F1494" i="5"/>
  <c r="F1492" i="5"/>
  <c r="F1491" i="5"/>
  <c r="F1490" i="5"/>
  <c r="F1489" i="5"/>
  <c r="F1488" i="5"/>
  <c r="F1487" i="5"/>
  <c r="F1486" i="5"/>
  <c r="F1485" i="5"/>
  <c r="F1483" i="5"/>
  <c r="F1482" i="5"/>
  <c r="F1481" i="5"/>
  <c r="F1480" i="5"/>
  <c r="F1478" i="5"/>
  <c r="F1477" i="5"/>
  <c r="F1476" i="5"/>
  <c r="F1475" i="5"/>
  <c r="F1474" i="5"/>
  <c r="F1473" i="5"/>
  <c r="F1472" i="5"/>
  <c r="F1471" i="5"/>
  <c r="F1470" i="5"/>
  <c r="F1469" i="5"/>
  <c r="F1467" i="5"/>
  <c r="F1466" i="5"/>
  <c r="F1465" i="5"/>
  <c r="F1464" i="5"/>
  <c r="F1463" i="5"/>
  <c r="F1461" i="5"/>
  <c r="F1460" i="5"/>
  <c r="F1459" i="5"/>
  <c r="F1458" i="5"/>
  <c r="F1457" i="5"/>
  <c r="F1456" i="5"/>
  <c r="F1455" i="5"/>
  <c r="F1454" i="5"/>
  <c r="F1451" i="5"/>
  <c r="F1450" i="5"/>
  <c r="F1449" i="5"/>
  <c r="F1448" i="5"/>
  <c r="F1447" i="5"/>
  <c r="F1446" i="5"/>
  <c r="F1445" i="5"/>
  <c r="F1444" i="5"/>
  <c r="F1443" i="5"/>
  <c r="F1442" i="5"/>
  <c r="F1441" i="5"/>
  <c r="F1440" i="5"/>
  <c r="F1439" i="5"/>
  <c r="F1438" i="5"/>
  <c r="F1436" i="5"/>
  <c r="F1435" i="5"/>
  <c r="F1434" i="5"/>
  <c r="F1433" i="5"/>
  <c r="F1432" i="5"/>
  <c r="F1431" i="5"/>
  <c r="F1428" i="5"/>
  <c r="F1427" i="5"/>
  <c r="F1426" i="5"/>
  <c r="F1425" i="5"/>
  <c r="F1424" i="5"/>
  <c r="F1423" i="5"/>
  <c r="F1422" i="5"/>
  <c r="F1421" i="5"/>
  <c r="F1420" i="5"/>
  <c r="F1419" i="5"/>
  <c r="F1418" i="5"/>
  <c r="F1416" i="5"/>
  <c r="F1415" i="5"/>
  <c r="F1414" i="5"/>
  <c r="F1412" i="5"/>
  <c r="F1411" i="5"/>
  <c r="F1410" i="5"/>
  <c r="F1409" i="5"/>
  <c r="F1408" i="5"/>
  <c r="F1407" i="5"/>
  <c r="F1406" i="5"/>
  <c r="F1405" i="5"/>
  <c r="F1404" i="5"/>
  <c r="F1403" i="5"/>
  <c r="F1402" i="5"/>
  <c r="F1401" i="5"/>
  <c r="F1400" i="5"/>
  <c r="F1399" i="5"/>
  <c r="F1398" i="5"/>
  <c r="F1397" i="5"/>
  <c r="F1396" i="5"/>
  <c r="F1395" i="5"/>
  <c r="F1394" i="5"/>
  <c r="F1392" i="5"/>
  <c r="F1391" i="5"/>
  <c r="F1390" i="5"/>
  <c r="F1389" i="5"/>
  <c r="F1388" i="5"/>
  <c r="F1386" i="5"/>
  <c r="F1385" i="5"/>
  <c r="F1383" i="5"/>
  <c r="F1382" i="5"/>
  <c r="F1381" i="5"/>
  <c r="F1378" i="5"/>
  <c r="F1377" i="5"/>
  <c r="F1376" i="5"/>
  <c r="F1375" i="5"/>
  <c r="F1374" i="5"/>
  <c r="F1373" i="5"/>
  <c r="F1371" i="5"/>
  <c r="F1370" i="5"/>
  <c r="F1369" i="5"/>
  <c r="F1368" i="5"/>
  <c r="F1367" i="5"/>
  <c r="F1366" i="5"/>
  <c r="F1365" i="5"/>
  <c r="F1364" i="5"/>
  <c r="F1363" i="5"/>
  <c r="F1362" i="5"/>
  <c r="F1361" i="5"/>
  <c r="F1360" i="5"/>
  <c r="F1358" i="5"/>
  <c r="F1357" i="5"/>
  <c r="F1356" i="5"/>
  <c r="F1355" i="5"/>
  <c r="F1354" i="5"/>
  <c r="F1353" i="5"/>
  <c r="F1352" i="5"/>
  <c r="F1351" i="5"/>
  <c r="F1350" i="5"/>
  <c r="F1349" i="5"/>
  <c r="F1346" i="5"/>
  <c r="F1345" i="5"/>
  <c r="F1344" i="5"/>
  <c r="F1343" i="5"/>
  <c r="F1342" i="5"/>
  <c r="F1340" i="5"/>
  <c r="F1339" i="5"/>
  <c r="F1338" i="5"/>
  <c r="F1337" i="5"/>
  <c r="F1335" i="5"/>
  <c r="F1334" i="5"/>
  <c r="F1333" i="5"/>
  <c r="F1332" i="5"/>
  <c r="F1330" i="5"/>
  <c r="F1329" i="5"/>
  <c r="F1328" i="5"/>
  <c r="F1327" i="5"/>
  <c r="F1326" i="5"/>
  <c r="F1325" i="5"/>
  <c r="F1324" i="5"/>
  <c r="F1323" i="5"/>
  <c r="F1322" i="5"/>
  <c r="F1320" i="5"/>
  <c r="F1319" i="5"/>
  <c r="F1318" i="5"/>
  <c r="F1317" i="5"/>
  <c r="F1316" i="5"/>
  <c r="F1315" i="5"/>
  <c r="F1314" i="5"/>
  <c r="F1313" i="5"/>
  <c r="F1312" i="5"/>
  <c r="F1310" i="5"/>
  <c r="F1309" i="5"/>
  <c r="F1308" i="5"/>
  <c r="F1307" i="5"/>
  <c r="F1306" i="5"/>
  <c r="F1304" i="5"/>
  <c r="F1303" i="5"/>
  <c r="F1302" i="5"/>
  <c r="F1301" i="5"/>
  <c r="F1300" i="5"/>
  <c r="F1298" i="5"/>
  <c r="F1297" i="5"/>
  <c r="F1296" i="5"/>
  <c r="F1295" i="5"/>
  <c r="F1294" i="5"/>
  <c r="F1293" i="5"/>
  <c r="F1292" i="5"/>
  <c r="F1291" i="5"/>
  <c r="F1290" i="5"/>
  <c r="F1289" i="5"/>
  <c r="F1287" i="5"/>
  <c r="F1286" i="5"/>
  <c r="F1285" i="5"/>
  <c r="F1284" i="5"/>
  <c r="F1283" i="5"/>
  <c r="F1282" i="5"/>
  <c r="F1281" i="5"/>
  <c r="F1280" i="5"/>
  <c r="F1279" i="5"/>
  <c r="F1277" i="5"/>
  <c r="F1276" i="5"/>
  <c r="F1273" i="5"/>
  <c r="F1272" i="5"/>
  <c r="F1271" i="5"/>
  <c r="F1270" i="5"/>
  <c r="F1269" i="5"/>
  <c r="F1268" i="5"/>
  <c r="F1267" i="5"/>
  <c r="F1266" i="5"/>
  <c r="F1265" i="5"/>
  <c r="F1264" i="5"/>
  <c r="F1263" i="5"/>
  <c r="F1262" i="5"/>
  <c r="F1261" i="5"/>
  <c r="F1260" i="5"/>
  <c r="F1259" i="5"/>
  <c r="F1258" i="5"/>
  <c r="F1257" i="5"/>
  <c r="F1255" i="5"/>
  <c r="F1254" i="5"/>
  <c r="F1253" i="5"/>
  <c r="F1252" i="5"/>
  <c r="F1251" i="5"/>
  <c r="F1250" i="5"/>
  <c r="F1249" i="5"/>
  <c r="F1248" i="5"/>
  <c r="F1246" i="5"/>
  <c r="F1245" i="5"/>
  <c r="F1244" i="5"/>
  <c r="F1243" i="5"/>
  <c r="F1241" i="5"/>
  <c r="F1240" i="5"/>
  <c r="F1239" i="5"/>
  <c r="F1238" i="5"/>
  <c r="F1237" i="5"/>
  <c r="F1236" i="5"/>
  <c r="F1235" i="5"/>
  <c r="F1234" i="5"/>
  <c r="F1233" i="5"/>
  <c r="F1232" i="5"/>
  <c r="F1230" i="5"/>
  <c r="F1229" i="5"/>
  <c r="F1228" i="5"/>
  <c r="F1227" i="5"/>
  <c r="F1226" i="5"/>
  <c r="F1224" i="5"/>
  <c r="F1223" i="5"/>
  <c r="F1222" i="5"/>
  <c r="F1221" i="5"/>
  <c r="F1220" i="5"/>
  <c r="F1219" i="5"/>
  <c r="F1218" i="5"/>
  <c r="F1217" i="5"/>
  <c r="F1214" i="5"/>
  <c r="F1213" i="5"/>
  <c r="F1212" i="5"/>
  <c r="F1211" i="5"/>
  <c r="F1210" i="5"/>
  <c r="F1209" i="5"/>
  <c r="F1208" i="5"/>
  <c r="F1207" i="5"/>
  <c r="F1206" i="5"/>
  <c r="F1205" i="5"/>
  <c r="F1204" i="5"/>
  <c r="F1203" i="5"/>
  <c r="F1202" i="5"/>
  <c r="F1201" i="5"/>
  <c r="F1199" i="5"/>
  <c r="F1198" i="5"/>
  <c r="F1197" i="5"/>
  <c r="F1196" i="5"/>
  <c r="F1195" i="5"/>
  <c r="F1194" i="5"/>
  <c r="F1191" i="5"/>
  <c r="F1190" i="5"/>
  <c r="F1189" i="5"/>
  <c r="F1188" i="5"/>
  <c r="F1187" i="5"/>
  <c r="F1186" i="5"/>
  <c r="F1185" i="5"/>
  <c r="F1184" i="5"/>
  <c r="F1183" i="5"/>
  <c r="F1182" i="5"/>
  <c r="F1181" i="5"/>
  <c r="F1179" i="5"/>
  <c r="F1178" i="5"/>
  <c r="F1177" i="5"/>
  <c r="F1175" i="5"/>
  <c r="F1174" i="5"/>
  <c r="F1173" i="5"/>
  <c r="F1172" i="5"/>
  <c r="F1171" i="5"/>
  <c r="F1170" i="5"/>
  <c r="F1169" i="5"/>
  <c r="F1168" i="5"/>
  <c r="F1167" i="5"/>
  <c r="F1166" i="5"/>
  <c r="F1165" i="5"/>
  <c r="F1164" i="5"/>
  <c r="F1163" i="5"/>
  <c r="F1162" i="5"/>
  <c r="F1161" i="5"/>
  <c r="F1160" i="5"/>
  <c r="F1159" i="5"/>
  <c r="F1158" i="5"/>
  <c r="F1157" i="5"/>
  <c r="F1155" i="5"/>
  <c r="F1154" i="5"/>
  <c r="F1153" i="5"/>
  <c r="F1152" i="5"/>
  <c r="F1151" i="5"/>
  <c r="F1149" i="5"/>
  <c r="F1148" i="5"/>
  <c r="F1146" i="5"/>
  <c r="F1145" i="5"/>
  <c r="F1144" i="5"/>
  <c r="F1141" i="5"/>
  <c r="F1140" i="5"/>
  <c r="F1139" i="5"/>
  <c r="F1138" i="5"/>
  <c r="F1137" i="5"/>
  <c r="F1136" i="5"/>
  <c r="F1134" i="5"/>
  <c r="F1133" i="5"/>
  <c r="F1132" i="5"/>
  <c r="F1131" i="5"/>
  <c r="F1130" i="5"/>
  <c r="F1129" i="5"/>
  <c r="F1128" i="5"/>
  <c r="F1127" i="5"/>
  <c r="F1126" i="5"/>
  <c r="F1125" i="5"/>
  <c r="F1124" i="5"/>
  <c r="F1123" i="5"/>
  <c r="F1121" i="5"/>
  <c r="F1120" i="5"/>
  <c r="F1119" i="5"/>
  <c r="F1118" i="5"/>
  <c r="F1117" i="5"/>
  <c r="F1116" i="5"/>
  <c r="F1115" i="5"/>
  <c r="F1114" i="5"/>
  <c r="F1113" i="5"/>
  <c r="F1112" i="5"/>
  <c r="F1109" i="5"/>
  <c r="F1108" i="5"/>
  <c r="F1107" i="5"/>
  <c r="F1106" i="5"/>
  <c r="F1105" i="5"/>
  <c r="F1103" i="5"/>
  <c r="F1102" i="5"/>
  <c r="F1101" i="5"/>
  <c r="F1100" i="5"/>
  <c r="F1098" i="5"/>
  <c r="F1097" i="5"/>
  <c r="F1096" i="5"/>
  <c r="F1095" i="5"/>
  <c r="F1093" i="5"/>
  <c r="F1092" i="5"/>
  <c r="F1091" i="5"/>
  <c r="F1090" i="5"/>
  <c r="F1089" i="5"/>
  <c r="F1088" i="5"/>
  <c r="F1087" i="5"/>
  <c r="F1086" i="5"/>
  <c r="F1085" i="5"/>
  <c r="F1083" i="5"/>
  <c r="F1082" i="5"/>
  <c r="F1081" i="5"/>
  <c r="F1080" i="5"/>
  <c r="F1079" i="5"/>
  <c r="F1078" i="5"/>
  <c r="F1077" i="5"/>
  <c r="F1076" i="5"/>
  <c r="F1075" i="5"/>
  <c r="F1073" i="5"/>
  <c r="F1072" i="5"/>
  <c r="F1071" i="5"/>
  <c r="F1070" i="5"/>
  <c r="F1069" i="5"/>
  <c r="F1067" i="5"/>
  <c r="F1066" i="5"/>
  <c r="F1065" i="5"/>
  <c r="F1064" i="5"/>
  <c r="F1063" i="5"/>
  <c r="F1061" i="5"/>
  <c r="F1060" i="5"/>
  <c r="F1059" i="5"/>
  <c r="F1058" i="5"/>
  <c r="F1057" i="5"/>
  <c r="F1056" i="5"/>
  <c r="F1055" i="5"/>
  <c r="F1054" i="5"/>
  <c r="F1053" i="5"/>
  <c r="F1052" i="5"/>
  <c r="F1050" i="5"/>
  <c r="F1049" i="5"/>
  <c r="F1048" i="5"/>
  <c r="F1047" i="5"/>
  <c r="F1046" i="5"/>
  <c r="F1045" i="5"/>
  <c r="F1044" i="5"/>
  <c r="F1043" i="5"/>
  <c r="F1042" i="5"/>
  <c r="F1040" i="5"/>
  <c r="F1039" i="5"/>
  <c r="F1036" i="5"/>
  <c r="F1035" i="5"/>
  <c r="F1034" i="5"/>
  <c r="F1033" i="5"/>
  <c r="F1032" i="5"/>
  <c r="F1031" i="5"/>
  <c r="F1030" i="5"/>
  <c r="F1029" i="5"/>
  <c r="F1028" i="5"/>
  <c r="F1027" i="5"/>
  <c r="F1026" i="5"/>
  <c r="F1025" i="5"/>
  <c r="F1024" i="5"/>
  <c r="F1023" i="5"/>
  <c r="F1022" i="5"/>
  <c r="F1021" i="5"/>
  <c r="F1020" i="5"/>
  <c r="F1018" i="5"/>
  <c r="F1017" i="5"/>
  <c r="F1016" i="5"/>
  <c r="F1015" i="5"/>
  <c r="F1014" i="5"/>
  <c r="F1013" i="5"/>
  <c r="F1012" i="5"/>
  <c r="F1011" i="5"/>
  <c r="F1009" i="5"/>
  <c r="F1008" i="5"/>
  <c r="F1007" i="5"/>
  <c r="F1006" i="5"/>
  <c r="F1004" i="5"/>
  <c r="F1003" i="5"/>
  <c r="F1002" i="5"/>
  <c r="F1001" i="5"/>
  <c r="F1000" i="5"/>
  <c r="F999" i="5"/>
  <c r="F998" i="5"/>
  <c r="F997" i="5"/>
  <c r="F996" i="5"/>
  <c r="F995" i="5"/>
  <c r="F993" i="5"/>
  <c r="F992" i="5"/>
  <c r="F991" i="5"/>
  <c r="F990" i="5"/>
  <c r="F989" i="5"/>
  <c r="F987" i="5"/>
  <c r="F986" i="5"/>
  <c r="F985" i="5"/>
  <c r="F984" i="5"/>
  <c r="F983" i="5"/>
  <c r="F982" i="5"/>
  <c r="F981" i="5"/>
  <c r="F980" i="5"/>
  <c r="F977" i="5"/>
  <c r="F976" i="5"/>
  <c r="F975" i="5"/>
  <c r="F974" i="5"/>
  <c r="F973" i="5"/>
  <c r="F972" i="5"/>
  <c r="F971" i="5"/>
  <c r="F970" i="5"/>
  <c r="F969" i="5"/>
  <c r="F968" i="5"/>
  <c r="F967" i="5"/>
  <c r="F966" i="5"/>
  <c r="F965" i="5"/>
  <c r="F964" i="5"/>
  <c r="F962" i="5"/>
  <c r="F961" i="5"/>
  <c r="F960" i="5"/>
  <c r="F959" i="5"/>
  <c r="F958" i="5"/>
  <c r="F957" i="5"/>
  <c r="F954" i="5"/>
  <c r="F953" i="5"/>
  <c r="F952" i="5"/>
  <c r="F951" i="5"/>
  <c r="F950" i="5"/>
  <c r="F949" i="5"/>
  <c r="F948" i="5"/>
  <c r="F947" i="5"/>
  <c r="F946" i="5"/>
  <c r="F945" i="5"/>
  <c r="F944" i="5"/>
  <c r="F942" i="5"/>
  <c r="F941" i="5"/>
  <c r="F940" i="5"/>
  <c r="F938" i="5"/>
  <c r="F937" i="5"/>
  <c r="F936" i="5"/>
  <c r="F935" i="5"/>
  <c r="F934" i="5"/>
  <c r="F933" i="5"/>
  <c r="F932" i="5"/>
  <c r="F931" i="5"/>
  <c r="F930" i="5"/>
  <c r="F929" i="5"/>
  <c r="F928" i="5"/>
  <c r="F927" i="5"/>
  <c r="F926" i="5"/>
  <c r="F925" i="5"/>
  <c r="F924" i="5"/>
  <c r="F923" i="5"/>
  <c r="F922" i="5"/>
  <c r="F921" i="5"/>
  <c r="F920" i="5"/>
  <c r="F918" i="5"/>
  <c r="F917" i="5"/>
  <c r="F916" i="5"/>
  <c r="F915" i="5"/>
  <c r="F914" i="5"/>
  <c r="F912" i="5"/>
  <c r="F911" i="5"/>
  <c r="F909" i="5"/>
  <c r="F908" i="5"/>
  <c r="F907" i="5"/>
  <c r="F904" i="5"/>
  <c r="F903" i="5"/>
  <c r="F902" i="5"/>
  <c r="F901" i="5"/>
  <c r="F900" i="5"/>
  <c r="F899" i="5"/>
  <c r="F897" i="5"/>
  <c r="F896" i="5"/>
  <c r="F895" i="5"/>
  <c r="F894" i="5"/>
  <c r="F893" i="5"/>
  <c r="F892" i="5"/>
  <c r="F891" i="5"/>
  <c r="F890" i="5"/>
  <c r="F889" i="5"/>
  <c r="F888" i="5"/>
  <c r="F887" i="5"/>
  <c r="F886" i="5"/>
  <c r="F884" i="5"/>
  <c r="F883" i="5"/>
  <c r="F882" i="5"/>
  <c r="F881" i="5"/>
  <c r="F880" i="5"/>
  <c r="F879" i="5"/>
  <c r="F878" i="5"/>
  <c r="F877" i="5"/>
  <c r="F876" i="5"/>
  <c r="F875" i="5"/>
  <c r="F872" i="5"/>
  <c r="F871" i="5"/>
  <c r="F870" i="5"/>
  <c r="F869" i="5"/>
  <c r="F868" i="5"/>
  <c r="F866" i="5"/>
  <c r="F865" i="5"/>
  <c r="F864" i="5"/>
  <c r="F863" i="5"/>
  <c r="F861" i="5"/>
  <c r="F860" i="5"/>
  <c r="F859" i="5"/>
  <c r="F858" i="5"/>
  <c r="F856" i="5"/>
  <c r="F855" i="5"/>
  <c r="F854" i="5"/>
  <c r="F853" i="5"/>
  <c r="F852" i="5"/>
  <c r="F851" i="5"/>
  <c r="F850" i="5"/>
  <c r="F849" i="5"/>
  <c r="F848" i="5"/>
  <c r="F846" i="5"/>
  <c r="F845" i="5"/>
  <c r="F844" i="5"/>
  <c r="F843" i="5"/>
  <c r="F842" i="5"/>
  <c r="F841" i="5"/>
  <c r="F840" i="5"/>
  <c r="F839" i="5"/>
  <c r="F838" i="5"/>
  <c r="F836" i="5"/>
  <c r="F835" i="5"/>
  <c r="F834" i="5"/>
  <c r="F833" i="5"/>
  <c r="F832" i="5"/>
  <c r="F830" i="5"/>
  <c r="F829" i="5"/>
  <c r="F828" i="5"/>
  <c r="F827" i="5"/>
  <c r="F826" i="5"/>
  <c r="F824" i="5"/>
  <c r="F823" i="5"/>
  <c r="F822" i="5"/>
  <c r="F821" i="5"/>
  <c r="F820" i="5"/>
  <c r="F819" i="5"/>
  <c r="F818" i="5"/>
  <c r="F817" i="5"/>
  <c r="F816" i="5"/>
  <c r="F815" i="5"/>
  <c r="F813" i="5"/>
  <c r="F812" i="5"/>
  <c r="F811" i="5"/>
  <c r="F810" i="5"/>
  <c r="F809" i="5"/>
  <c r="F808" i="5"/>
  <c r="F807" i="5"/>
  <c r="F806" i="5"/>
  <c r="F805" i="5"/>
  <c r="F803" i="5"/>
  <c r="F802" i="5"/>
  <c r="F799" i="5"/>
  <c r="F798" i="5"/>
  <c r="F797" i="5"/>
  <c r="F796" i="5"/>
  <c r="F795" i="5"/>
  <c r="F794" i="5"/>
  <c r="F793" i="5"/>
  <c r="F792" i="5"/>
  <c r="F791" i="5"/>
  <c r="F790" i="5"/>
  <c r="F789" i="5"/>
  <c r="F788" i="5"/>
  <c r="F787" i="5"/>
  <c r="F786" i="5"/>
  <c r="F785" i="5"/>
  <c r="F784" i="5"/>
  <c r="F783" i="5"/>
  <c r="F781" i="5"/>
  <c r="F780" i="5"/>
  <c r="F779" i="5"/>
  <c r="F778" i="5"/>
  <c r="F777" i="5"/>
  <c r="F776" i="5"/>
  <c r="F775" i="5"/>
  <c r="F774" i="5"/>
  <c r="F772" i="5"/>
  <c r="F771" i="5"/>
  <c r="F770" i="5"/>
  <c r="F769" i="5"/>
  <c r="F767" i="5"/>
  <c r="F766" i="5"/>
  <c r="F765" i="5"/>
  <c r="F764" i="5"/>
  <c r="F763" i="5"/>
  <c r="F762" i="5"/>
  <c r="F761" i="5"/>
  <c r="F760" i="5"/>
  <c r="F759" i="5"/>
  <c r="F758" i="5"/>
  <c r="F756" i="5"/>
  <c r="F755" i="5"/>
  <c r="F754" i="5"/>
  <c r="F753" i="5"/>
  <c r="F752" i="5"/>
  <c r="F750" i="5"/>
  <c r="F749" i="5"/>
  <c r="F748" i="5"/>
  <c r="F747" i="5"/>
  <c r="F746" i="5"/>
  <c r="F745" i="5"/>
  <c r="F744" i="5"/>
  <c r="F743" i="5"/>
  <c r="F740" i="5"/>
  <c r="F739" i="5"/>
  <c r="F738" i="5"/>
  <c r="F737" i="5"/>
  <c r="F736" i="5"/>
  <c r="F735" i="5"/>
  <c r="F734" i="5"/>
  <c r="F733" i="5"/>
  <c r="F732" i="5"/>
  <c r="F731" i="5"/>
  <c r="F730" i="5"/>
  <c r="F729" i="5"/>
  <c r="F728" i="5"/>
  <c r="F727" i="5"/>
  <c r="F725" i="5"/>
  <c r="F724" i="5"/>
  <c r="F723" i="5"/>
  <c r="F722" i="5"/>
  <c r="F721" i="5"/>
  <c r="F720" i="5"/>
  <c r="F717" i="5"/>
  <c r="F716" i="5"/>
  <c r="F715" i="5"/>
  <c r="F714" i="5"/>
  <c r="F713" i="5"/>
  <c r="F712" i="5"/>
  <c r="F711" i="5"/>
  <c r="F710" i="5"/>
  <c r="F709" i="5"/>
  <c r="F708" i="5"/>
  <c r="F707" i="5"/>
  <c r="F705" i="5"/>
  <c r="F704" i="5"/>
  <c r="F703" i="5"/>
  <c r="F701" i="5"/>
  <c r="F700" i="5"/>
  <c r="F699" i="5"/>
  <c r="F698" i="5"/>
  <c r="F697" i="5"/>
  <c r="F696" i="5"/>
  <c r="F695" i="5"/>
  <c r="F694" i="5"/>
  <c r="F693" i="5"/>
  <c r="F692" i="5"/>
  <c r="F691" i="5"/>
  <c r="F690" i="5"/>
  <c r="F689" i="5"/>
  <c r="F688" i="5"/>
  <c r="F687" i="5"/>
  <c r="F686" i="5"/>
  <c r="F685" i="5"/>
  <c r="F684" i="5"/>
  <c r="F683" i="5"/>
  <c r="F681" i="5"/>
  <c r="F680" i="5"/>
  <c r="F679" i="5"/>
  <c r="F678" i="5"/>
  <c r="F677" i="5"/>
  <c r="F675" i="5"/>
  <c r="F674" i="5"/>
  <c r="F672" i="5"/>
  <c r="F671" i="5"/>
  <c r="F670" i="5"/>
  <c r="F667" i="5"/>
  <c r="F666" i="5"/>
  <c r="F665" i="5"/>
  <c r="F664" i="5"/>
  <c r="F663" i="5"/>
  <c r="F662" i="5"/>
  <c r="F660" i="5"/>
  <c r="F659" i="5"/>
  <c r="F658" i="5"/>
  <c r="F657" i="5"/>
  <c r="F656" i="5"/>
  <c r="F655" i="5"/>
  <c r="F654" i="5"/>
  <c r="F653" i="5"/>
  <c r="F652" i="5"/>
  <c r="F651" i="5"/>
  <c r="F650" i="5"/>
  <c r="F649" i="5"/>
  <c r="F647" i="5"/>
  <c r="F646" i="5"/>
  <c r="F645" i="5"/>
  <c r="F644" i="5"/>
  <c r="F643" i="5"/>
  <c r="F642" i="5"/>
  <c r="F641" i="5"/>
  <c r="F640" i="5"/>
  <c r="F639" i="5"/>
  <c r="F638" i="5"/>
  <c r="F635" i="5"/>
  <c r="F634" i="5"/>
  <c r="F633" i="5"/>
  <c r="F632" i="5"/>
  <c r="F631" i="5"/>
  <c r="F629" i="5"/>
  <c r="F628" i="5"/>
  <c r="F627" i="5"/>
  <c r="F626" i="5"/>
  <c r="F624" i="5"/>
  <c r="F623" i="5"/>
  <c r="F622" i="5"/>
  <c r="F621" i="5"/>
  <c r="F619" i="5"/>
  <c r="F618" i="5"/>
  <c r="F617" i="5"/>
  <c r="F616" i="5"/>
  <c r="F615" i="5"/>
  <c r="F614" i="5"/>
  <c r="F613" i="5"/>
  <c r="F612" i="5"/>
  <c r="F611" i="5"/>
  <c r="F609" i="5"/>
  <c r="F608" i="5"/>
  <c r="F607" i="5"/>
  <c r="F606" i="5"/>
  <c r="F605" i="5"/>
  <c r="F604" i="5"/>
  <c r="F603" i="5"/>
  <c r="F602" i="5"/>
  <c r="F601" i="5"/>
  <c r="F599" i="5"/>
  <c r="F598" i="5"/>
  <c r="F597" i="5"/>
  <c r="F596" i="5"/>
  <c r="F595" i="5"/>
  <c r="F593" i="5"/>
  <c r="F592" i="5"/>
  <c r="F591" i="5"/>
  <c r="F590" i="5"/>
  <c r="F589" i="5"/>
  <c r="F587" i="5"/>
  <c r="F586" i="5"/>
  <c r="F585" i="5"/>
  <c r="F584" i="5"/>
  <c r="F583" i="5"/>
  <c r="F582" i="5"/>
  <c r="F581" i="5"/>
  <c r="F580" i="5"/>
  <c r="F579" i="5"/>
  <c r="F578" i="5"/>
  <c r="F576" i="5"/>
  <c r="F575" i="5"/>
  <c r="F574" i="5"/>
  <c r="F573" i="5"/>
  <c r="F572" i="5"/>
  <c r="F571" i="5"/>
  <c r="F570" i="5"/>
  <c r="F569" i="5"/>
  <c r="F568" i="5"/>
  <c r="F566" i="5"/>
  <c r="F565" i="5"/>
  <c r="F562" i="5"/>
  <c r="F561" i="5"/>
  <c r="F560" i="5"/>
  <c r="F559" i="5"/>
  <c r="F558" i="5"/>
  <c r="F557" i="5"/>
  <c r="F556" i="5"/>
  <c r="F555" i="5"/>
  <c r="F554" i="5"/>
  <c r="F553" i="5"/>
  <c r="F552" i="5"/>
  <c r="F551" i="5"/>
  <c r="F550" i="5"/>
  <c r="F549" i="5"/>
  <c r="F548" i="5"/>
  <c r="F547" i="5"/>
  <c r="F546" i="5"/>
  <c r="F544" i="5"/>
  <c r="F543" i="5"/>
  <c r="F542" i="5"/>
  <c r="F541" i="5"/>
  <c r="F540" i="5"/>
  <c r="F539" i="5"/>
  <c r="F538" i="5"/>
  <c r="F537" i="5"/>
  <c r="F535" i="5"/>
  <c r="F534" i="5"/>
  <c r="F533" i="5"/>
  <c r="F532" i="5"/>
  <c r="F530" i="5"/>
  <c r="F529" i="5"/>
  <c r="F528" i="5"/>
  <c r="F527" i="5"/>
  <c r="F526" i="5"/>
  <c r="F525" i="5"/>
  <c r="F524" i="5"/>
  <c r="F523" i="5"/>
  <c r="F522" i="5"/>
  <c r="F521" i="5"/>
  <c r="F519" i="5"/>
  <c r="F518" i="5"/>
  <c r="F517" i="5"/>
  <c r="F516" i="5"/>
  <c r="F515" i="5"/>
  <c r="F513" i="5"/>
  <c r="F512" i="5"/>
  <c r="F511" i="5"/>
  <c r="F510" i="5"/>
  <c r="F509" i="5"/>
  <c r="F508" i="5"/>
  <c r="F507" i="5"/>
  <c r="F506" i="5"/>
  <c r="F503" i="5"/>
  <c r="F502" i="5"/>
  <c r="F501" i="5"/>
  <c r="F500" i="5"/>
  <c r="F499" i="5"/>
  <c r="F498" i="5"/>
  <c r="F497" i="5"/>
  <c r="F496" i="5"/>
  <c r="F495" i="5"/>
  <c r="F494" i="5"/>
  <c r="F493" i="5"/>
  <c r="F492" i="5"/>
  <c r="F491" i="5"/>
  <c r="F490" i="5"/>
  <c r="F488" i="5"/>
  <c r="F487" i="5"/>
  <c r="F486" i="5"/>
  <c r="F485" i="5"/>
  <c r="F484" i="5"/>
  <c r="F483" i="5"/>
  <c r="F480" i="5"/>
  <c r="F479" i="5"/>
  <c r="F478" i="5"/>
  <c r="F477" i="5"/>
  <c r="F476" i="5"/>
  <c r="F475" i="5"/>
  <c r="F474" i="5"/>
  <c r="F473" i="5"/>
  <c r="F472" i="5"/>
  <c r="F471" i="5"/>
  <c r="F470" i="5"/>
  <c r="F468" i="5"/>
  <c r="F467" i="5"/>
  <c r="F466" i="5"/>
  <c r="F464" i="5"/>
  <c r="F463" i="5"/>
  <c r="F462" i="5"/>
  <c r="F461" i="5"/>
  <c r="F460" i="5"/>
  <c r="F459" i="5"/>
  <c r="F458" i="5"/>
  <c r="F457" i="5"/>
  <c r="F456" i="5"/>
  <c r="F455" i="5"/>
  <c r="F454" i="5"/>
  <c r="F453" i="5"/>
  <c r="F452" i="5"/>
  <c r="F451" i="5"/>
  <c r="F450" i="5"/>
  <c r="F449" i="5"/>
  <c r="F448" i="5"/>
  <c r="F447" i="5"/>
  <c r="F446" i="5"/>
  <c r="F444" i="5"/>
  <c r="F443" i="5"/>
  <c r="F442" i="5"/>
  <c r="F441" i="5"/>
  <c r="F440" i="5"/>
  <c r="F438" i="5"/>
  <c r="F437" i="5"/>
  <c r="F435" i="5"/>
  <c r="F434" i="5"/>
  <c r="F433" i="5"/>
  <c r="F430" i="5"/>
  <c r="F429" i="5"/>
  <c r="F428" i="5"/>
  <c r="F427" i="5"/>
  <c r="F426" i="5"/>
  <c r="F425" i="5"/>
  <c r="F423" i="5"/>
  <c r="F422" i="5"/>
  <c r="F421" i="5"/>
  <c r="F420" i="5"/>
  <c r="F419" i="5"/>
  <c r="F418" i="5"/>
  <c r="F417" i="5"/>
  <c r="F416" i="5"/>
  <c r="F415" i="5"/>
  <c r="F414" i="5"/>
  <c r="F413" i="5"/>
  <c r="F412" i="5"/>
  <c r="F410" i="5"/>
  <c r="F409" i="5"/>
  <c r="F408" i="5"/>
  <c r="F407" i="5"/>
  <c r="F406" i="5"/>
  <c r="F405" i="5"/>
  <c r="F404" i="5"/>
  <c r="F403" i="5"/>
  <c r="F402" i="5"/>
  <c r="F401" i="5"/>
  <c r="F398" i="5"/>
  <c r="F397" i="5"/>
  <c r="F396" i="5"/>
  <c r="F395" i="5"/>
  <c r="F394" i="5"/>
  <c r="F392" i="5"/>
  <c r="F391" i="5"/>
  <c r="F390" i="5"/>
  <c r="F389" i="5"/>
  <c r="F387" i="5"/>
  <c r="F386" i="5"/>
  <c r="F385" i="5"/>
  <c r="F384" i="5"/>
  <c r="F382" i="5"/>
  <c r="F381" i="5"/>
  <c r="F380" i="5"/>
  <c r="F379" i="5"/>
  <c r="F378" i="5"/>
  <c r="F377" i="5"/>
  <c r="F376" i="5"/>
  <c r="F375" i="5"/>
  <c r="F374" i="5"/>
  <c r="F372" i="5"/>
  <c r="F371" i="5"/>
  <c r="F370" i="5"/>
  <c r="F369" i="5"/>
  <c r="F368" i="5"/>
  <c r="F367" i="5"/>
  <c r="F366" i="5"/>
  <c r="F365" i="5"/>
  <c r="F364" i="5"/>
  <c r="F362" i="5"/>
  <c r="F361" i="5"/>
  <c r="F360" i="5"/>
  <c r="F359" i="5"/>
  <c r="F358" i="5"/>
  <c r="F356" i="5"/>
  <c r="F355" i="5"/>
  <c r="F354" i="5"/>
  <c r="F353" i="5"/>
  <c r="F352" i="5"/>
  <c r="F350" i="5"/>
  <c r="F349" i="5"/>
  <c r="F348" i="5"/>
  <c r="F347" i="5"/>
  <c r="F346" i="5"/>
  <c r="F345" i="5"/>
  <c r="F344" i="5"/>
  <c r="F343" i="5"/>
  <c r="F342" i="5"/>
  <c r="F341" i="5"/>
  <c r="F339" i="5"/>
  <c r="F338" i="5"/>
  <c r="F337" i="5"/>
  <c r="F336" i="5"/>
  <c r="F335" i="5"/>
  <c r="F334" i="5"/>
  <c r="F333" i="5"/>
  <c r="F332" i="5"/>
  <c r="F331" i="5"/>
  <c r="F329" i="5"/>
  <c r="F328" i="5"/>
  <c r="F325" i="5"/>
  <c r="F324" i="5"/>
  <c r="F323" i="5"/>
  <c r="F322" i="5"/>
  <c r="F321" i="5"/>
  <c r="F320" i="5"/>
  <c r="F319" i="5"/>
  <c r="F318" i="5"/>
  <c r="F317" i="5"/>
  <c r="F316" i="5"/>
  <c r="F315" i="5"/>
  <c r="F314" i="5"/>
  <c r="F313" i="5"/>
  <c r="F312" i="5"/>
  <c r="F311" i="5"/>
  <c r="F310" i="5"/>
  <c r="F309" i="5"/>
  <c r="F307" i="5"/>
  <c r="F306" i="5"/>
  <c r="F305" i="5"/>
  <c r="F304" i="5"/>
  <c r="F303" i="5"/>
  <c r="F302" i="5"/>
  <c r="F301" i="5"/>
  <c r="F300" i="5"/>
  <c r="F298" i="5"/>
  <c r="F297" i="5"/>
  <c r="F296" i="5"/>
  <c r="F295" i="5"/>
  <c r="F293" i="5"/>
  <c r="F292" i="5"/>
  <c r="F291" i="5"/>
  <c r="F290" i="5"/>
  <c r="F289" i="5"/>
  <c r="F288" i="5"/>
  <c r="F287" i="5"/>
  <c r="F286" i="5"/>
  <c r="F285" i="5"/>
  <c r="F284" i="5"/>
  <c r="F282" i="5"/>
  <c r="F281" i="5"/>
  <c r="F280" i="5"/>
  <c r="F279" i="5"/>
  <c r="F278" i="5"/>
  <c r="F276" i="5"/>
  <c r="F275" i="5"/>
  <c r="F274" i="5"/>
  <c r="F273" i="5"/>
  <c r="F272" i="5"/>
  <c r="F271" i="5"/>
  <c r="F270" i="5"/>
  <c r="F269" i="5"/>
  <c r="F266" i="5"/>
  <c r="F265" i="5"/>
  <c r="F264" i="5"/>
  <c r="F263" i="5"/>
  <c r="F262" i="5"/>
  <c r="F261" i="5"/>
  <c r="F260" i="5"/>
  <c r="F259" i="5"/>
  <c r="F258" i="5"/>
  <c r="F257" i="5"/>
  <c r="F256" i="5"/>
  <c r="F255" i="5"/>
  <c r="F254" i="5"/>
  <c r="F253" i="5"/>
  <c r="F251" i="5"/>
  <c r="F250" i="5"/>
  <c r="F249" i="5"/>
  <c r="F248" i="5"/>
  <c r="F247" i="5"/>
  <c r="F246" i="5"/>
  <c r="F243" i="5"/>
  <c r="F242" i="5"/>
  <c r="F241" i="5"/>
  <c r="F240" i="5"/>
  <c r="F239" i="5"/>
  <c r="F238" i="5"/>
  <c r="F237" i="5"/>
  <c r="F236" i="5"/>
  <c r="F235" i="5"/>
  <c r="F234" i="5"/>
  <c r="F233" i="5"/>
  <c r="F231" i="5"/>
  <c r="F230" i="5"/>
  <c r="F229" i="5"/>
  <c r="F227" i="5"/>
  <c r="F226" i="5"/>
  <c r="F225" i="5"/>
  <c r="F224" i="5"/>
  <c r="F223" i="5"/>
  <c r="F222" i="5"/>
  <c r="F221" i="5"/>
  <c r="F220" i="5"/>
  <c r="F219" i="5"/>
  <c r="F218" i="5"/>
  <c r="F217" i="5"/>
  <c r="F216" i="5"/>
  <c r="F215" i="5"/>
  <c r="F214" i="5"/>
  <c r="F213" i="5"/>
  <c r="F212" i="5"/>
  <c r="F211" i="5"/>
  <c r="F210" i="5"/>
  <c r="F209" i="5"/>
  <c r="F207" i="5"/>
  <c r="F206" i="5"/>
  <c r="F205" i="5"/>
  <c r="F204" i="5"/>
  <c r="F203" i="5"/>
  <c r="F201" i="5"/>
  <c r="F200" i="5"/>
  <c r="F198" i="5"/>
  <c r="F197" i="5"/>
  <c r="F196" i="5"/>
  <c r="F193" i="5"/>
  <c r="F192" i="5"/>
  <c r="F191" i="5"/>
  <c r="F190" i="5"/>
  <c r="F189" i="5"/>
  <c r="F188" i="5"/>
  <c r="F186" i="5"/>
  <c r="F185" i="5"/>
  <c r="F184" i="5"/>
  <c r="F183" i="5"/>
  <c r="F182" i="5"/>
  <c r="F181" i="5"/>
  <c r="F180" i="5"/>
  <c r="F179" i="5"/>
  <c r="F178" i="5"/>
  <c r="F177" i="5"/>
  <c r="F176" i="5"/>
  <c r="F175" i="5"/>
  <c r="F173" i="5"/>
  <c r="F172" i="5"/>
  <c r="F171" i="5"/>
  <c r="F170" i="5"/>
  <c r="F169" i="5"/>
  <c r="F168" i="5"/>
  <c r="F167" i="5"/>
  <c r="F166" i="5"/>
  <c r="F165" i="5"/>
  <c r="F164" i="5"/>
  <c r="F161" i="5"/>
  <c r="F160" i="5"/>
  <c r="F159" i="5"/>
  <c r="F158" i="5"/>
  <c r="F157" i="5"/>
  <c r="F155" i="5"/>
  <c r="F154" i="5"/>
  <c r="F153" i="5"/>
  <c r="F152" i="5"/>
  <c r="F150" i="5"/>
  <c r="F149" i="5"/>
  <c r="F148" i="5"/>
  <c r="F147" i="5"/>
  <c r="F145" i="5"/>
  <c r="F144" i="5"/>
  <c r="F143" i="5"/>
  <c r="F142" i="5"/>
  <c r="F141" i="5"/>
  <c r="F140" i="5"/>
  <c r="F139" i="5"/>
  <c r="F138" i="5"/>
  <c r="F137" i="5"/>
  <c r="F135" i="5"/>
  <c r="F134" i="5"/>
  <c r="F133" i="5"/>
  <c r="F132" i="5"/>
  <c r="F131" i="5"/>
  <c r="F130" i="5"/>
  <c r="F129" i="5"/>
  <c r="F128" i="5"/>
  <c r="F126" i="5"/>
  <c r="F125" i="5"/>
  <c r="F124" i="5"/>
  <c r="F123" i="5"/>
  <c r="F122" i="5"/>
  <c r="F120" i="5"/>
  <c r="F119" i="5"/>
  <c r="F118" i="5"/>
  <c r="F117" i="5"/>
  <c r="F116" i="5"/>
  <c r="F114" i="5"/>
  <c r="F113" i="5"/>
  <c r="F112" i="5"/>
  <c r="F111" i="5"/>
  <c r="F110" i="5"/>
  <c r="F109" i="5"/>
  <c r="F108" i="5"/>
  <c r="F107" i="5"/>
  <c r="F106" i="5"/>
  <c r="F105" i="5"/>
  <c r="F103" i="5"/>
  <c r="F102" i="5"/>
  <c r="F101" i="5"/>
  <c r="F100" i="5"/>
  <c r="F99" i="5"/>
  <c r="F98" i="5"/>
  <c r="F97" i="5"/>
  <c r="F96" i="5"/>
  <c r="F95" i="5"/>
  <c r="F93" i="5"/>
  <c r="F92" i="5"/>
  <c r="F89" i="5"/>
  <c r="F88" i="5"/>
  <c r="F87" i="5"/>
  <c r="F86" i="5"/>
  <c r="F85" i="5"/>
  <c r="F84" i="5"/>
  <c r="F83" i="5"/>
  <c r="F82" i="5"/>
  <c r="F81" i="5"/>
  <c r="F80" i="5"/>
  <c r="F79" i="5"/>
  <c r="F78" i="5"/>
  <c r="F77" i="5"/>
  <c r="F76" i="5"/>
  <c r="F75" i="5"/>
  <c r="F74" i="5"/>
  <c r="F73" i="5"/>
  <c r="F71" i="5"/>
  <c r="F70" i="5"/>
  <c r="F69" i="5"/>
  <c r="F68" i="5"/>
  <c r="F67" i="5"/>
  <c r="F66" i="5"/>
  <c r="F65" i="5"/>
  <c r="F64" i="5"/>
  <c r="F62" i="5"/>
  <c r="F61" i="5"/>
  <c r="F60" i="5"/>
  <c r="F59" i="5"/>
  <c r="F57" i="5"/>
  <c r="F56" i="5"/>
  <c r="F55" i="5"/>
  <c r="F54" i="5"/>
  <c r="F53" i="5"/>
  <c r="F52" i="5"/>
  <c r="F51" i="5"/>
  <c r="F50" i="5"/>
  <c r="F49" i="5"/>
  <c r="F48" i="5"/>
  <c r="F46" i="5"/>
  <c r="F45" i="5"/>
  <c r="F44" i="5"/>
  <c r="F43" i="5"/>
  <c r="F42" i="5"/>
  <c r="F40" i="5"/>
  <c r="F39" i="5"/>
  <c r="F38" i="5"/>
  <c r="F37" i="5"/>
  <c r="F36" i="5"/>
  <c r="F35" i="5"/>
  <c r="F34" i="5"/>
  <c r="F33" i="5"/>
  <c r="F30" i="5"/>
  <c r="F29" i="5"/>
  <c r="F28" i="5"/>
  <c r="F27" i="5"/>
  <c r="F26" i="5"/>
  <c r="F25" i="5"/>
  <c r="F24" i="5"/>
  <c r="F23" i="5"/>
  <c r="F22" i="5"/>
  <c r="F21" i="5"/>
  <c r="F20" i="5"/>
  <c r="F19" i="5"/>
  <c r="F18" i="5"/>
  <c r="F17" i="5"/>
  <c r="F15" i="5"/>
  <c r="F14" i="5"/>
  <c r="F13" i="5"/>
  <c r="F12" i="5"/>
  <c r="F11" i="5"/>
  <c r="F10" i="5"/>
  <c r="F1986" i="5" l="1"/>
  <c r="F564" i="5"/>
  <c r="F1275" i="5"/>
  <c r="F151" i="5"/>
  <c r="F199" i="5"/>
  <c r="F919" i="5"/>
  <c r="F1749" i="5"/>
  <c r="F2124" i="5"/>
  <c r="F277" i="5"/>
  <c r="F1989" i="5"/>
  <c r="F1999" i="5"/>
  <c r="F388" i="5"/>
  <c r="F436" i="5"/>
  <c r="F1038" i="5"/>
  <c r="F327" i="5"/>
  <c r="F682" i="5"/>
  <c r="F91" i="5"/>
  <c r="F594" i="5"/>
  <c r="F661" i="5"/>
  <c r="F1430" i="5"/>
  <c r="F1805" i="5"/>
  <c r="F2016" i="5"/>
  <c r="F187" i="5"/>
  <c r="F1936" i="5"/>
  <c r="F1094" i="5"/>
  <c r="F1654" i="5"/>
  <c r="F1699" i="5"/>
  <c r="F268" i="5"/>
  <c r="F1858" i="5"/>
  <c r="F445" i="5"/>
  <c r="F1225" i="5"/>
  <c r="F1536" i="5"/>
  <c r="F2098" i="5"/>
  <c r="F673" i="5"/>
  <c r="F1156" i="5"/>
  <c r="F1299" i="5"/>
  <c r="F1384" i="5"/>
  <c r="F1462" i="5"/>
  <c r="F1630" i="5"/>
  <c r="F1773" i="5"/>
  <c r="F2052" i="5"/>
  <c r="F16" i="5"/>
  <c r="F545" i="5"/>
  <c r="F1200" i="5"/>
  <c r="F9" i="5"/>
  <c r="F299" i="5"/>
  <c r="F482" i="5"/>
  <c r="F847" i="5"/>
  <c r="F956" i="5"/>
  <c r="F1387" i="5"/>
  <c r="F1413" i="5"/>
  <c r="F2010" i="5"/>
  <c r="F2104" i="5"/>
  <c r="F2128" i="5"/>
  <c r="F63" i="5"/>
  <c r="F536" i="5"/>
  <c r="F874" i="5"/>
  <c r="F1674" i="5"/>
  <c r="F610" i="5"/>
  <c r="F801" i="5"/>
  <c r="F1084" i="5"/>
  <c r="F1150" i="5"/>
  <c r="F1193" i="5"/>
  <c r="F1667" i="5"/>
  <c r="F1795" i="5"/>
  <c r="F1861" i="5"/>
  <c r="F751" i="5"/>
  <c r="F146" i="5"/>
  <c r="F245" i="5"/>
  <c r="F383" i="5"/>
  <c r="F393" i="5"/>
  <c r="F719" i="5"/>
  <c r="F825" i="5"/>
  <c r="F857" i="5"/>
  <c r="F1122" i="5"/>
  <c r="F1331" i="5"/>
  <c r="F1341" i="5"/>
  <c r="F1512" i="5"/>
  <c r="F1624" i="5"/>
  <c r="F1833" i="5"/>
  <c r="F1904" i="5"/>
  <c r="F41" i="5"/>
  <c r="F252" i="5"/>
  <c r="F308" i="5"/>
  <c r="F1393" i="5"/>
  <c r="F58" i="5"/>
  <c r="F121" i="5"/>
  <c r="F357" i="5"/>
  <c r="F432" i="5"/>
  <c r="F620" i="5"/>
  <c r="F831" i="5"/>
  <c r="F1068" i="5"/>
  <c r="F1305" i="5"/>
  <c r="F1568" i="5"/>
  <c r="F1779" i="5"/>
  <c r="F2032" i="5"/>
  <c r="F32" i="5"/>
  <c r="F208" i="5"/>
  <c r="F340" i="5"/>
  <c r="F514" i="5"/>
  <c r="F676" i="5"/>
  <c r="F988" i="5"/>
  <c r="F1051" i="5"/>
  <c r="F1542" i="5"/>
  <c r="F1617" i="5"/>
  <c r="F1891" i="5"/>
  <c r="F2042" i="5"/>
  <c r="F47" i="5"/>
  <c r="F127" i="5"/>
  <c r="F283" i="5"/>
  <c r="F439" i="5"/>
  <c r="F520" i="5"/>
  <c r="F600" i="5"/>
  <c r="F625" i="5"/>
  <c r="F742" i="5"/>
  <c r="F768" i="5"/>
  <c r="F804" i="5"/>
  <c r="F963" i="5"/>
  <c r="F1176" i="5"/>
  <c r="F1380" i="5"/>
  <c r="F1484" i="5"/>
  <c r="F1493" i="5"/>
  <c r="F1578" i="5"/>
  <c r="F1650" i="5"/>
  <c r="F1911" i="5"/>
  <c r="F2070" i="5"/>
  <c r="F115" i="5"/>
  <c r="F163" i="5"/>
  <c r="F373" i="5"/>
  <c r="F424" i="5"/>
  <c r="F588" i="5"/>
  <c r="F637" i="5"/>
  <c r="F814" i="5"/>
  <c r="F885" i="5"/>
  <c r="F939" i="5"/>
  <c r="F1143" i="5"/>
  <c r="F1247" i="5"/>
  <c r="F1256" i="5"/>
  <c r="F1417" i="5"/>
  <c r="F1609" i="5"/>
  <c r="F1721" i="5"/>
  <c r="F1730" i="5"/>
  <c r="F1854" i="5"/>
  <c r="F1887" i="5"/>
  <c r="F469" i="5"/>
  <c r="F94" i="5"/>
  <c r="F104" i="5"/>
  <c r="F294" i="5"/>
  <c r="F363" i="5"/>
  <c r="F505" i="5"/>
  <c r="F531" i="5"/>
  <c r="F567" i="5"/>
  <c r="F726" i="5"/>
  <c r="F867" i="5"/>
  <c r="F1010" i="5"/>
  <c r="F1019" i="5"/>
  <c r="F1104" i="5"/>
  <c r="F1180" i="5"/>
  <c r="F1372" i="5"/>
  <c r="F1468" i="5"/>
  <c r="F1573" i="5"/>
  <c r="F1621" i="5"/>
  <c r="F1815" i="5"/>
  <c r="F1958" i="5"/>
  <c r="F1967" i="5"/>
  <c r="F2091" i="5"/>
  <c r="F136" i="5"/>
  <c r="F174" i="5"/>
  <c r="F228" i="5"/>
  <c r="F330" i="5"/>
  <c r="F351" i="5"/>
  <c r="F400" i="5"/>
  <c r="F577" i="5"/>
  <c r="F648" i="5"/>
  <c r="F702" i="5"/>
  <c r="F906" i="5"/>
  <c r="F943" i="5"/>
  <c r="F1135" i="5"/>
  <c r="F1231" i="5"/>
  <c r="F1336" i="5"/>
  <c r="F1548" i="5"/>
  <c r="F1558" i="5"/>
  <c r="F1585" i="5"/>
  <c r="F1705" i="5"/>
  <c r="F1846" i="5"/>
  <c r="F1867" i="5"/>
  <c r="F202" i="5"/>
  <c r="F156" i="5"/>
  <c r="F232" i="5"/>
  <c r="F489" i="5"/>
  <c r="F630" i="5"/>
  <c r="F773" i="5"/>
  <c r="F782" i="5"/>
  <c r="F913" i="5"/>
  <c r="F994" i="5"/>
  <c r="F1074" i="5"/>
  <c r="F1099" i="5"/>
  <c r="F1147" i="5"/>
  <c r="F1311" i="5"/>
  <c r="F1321" i="5"/>
  <c r="F1348" i="5"/>
  <c r="F1453" i="5"/>
  <c r="F1479" i="5"/>
  <c r="F1515" i="5"/>
  <c r="F1785" i="5"/>
  <c r="F1810" i="5"/>
  <c r="F1942" i="5"/>
  <c r="F2083" i="5"/>
  <c r="F72" i="5"/>
  <c r="F195" i="5"/>
  <c r="F411" i="5"/>
  <c r="F465" i="5"/>
  <c r="F669" i="5"/>
  <c r="F706" i="5"/>
  <c r="F898" i="5"/>
  <c r="F1062" i="5"/>
  <c r="F1111" i="5"/>
  <c r="F1216" i="5"/>
  <c r="F1242" i="5"/>
  <c r="F1278" i="5"/>
  <c r="F1525" i="5"/>
  <c r="F1596" i="5"/>
  <c r="F1690" i="5"/>
  <c r="F1716" i="5"/>
  <c r="F1822" i="5"/>
  <c r="F2022" i="5"/>
  <c r="F2047" i="5"/>
  <c r="F2095" i="5"/>
  <c r="F757" i="5"/>
  <c r="F837" i="5"/>
  <c r="F862" i="5"/>
  <c r="F910" i="5"/>
  <c r="F979" i="5"/>
  <c r="F1005" i="5"/>
  <c r="F1041" i="5"/>
  <c r="F1288" i="5"/>
  <c r="F1359" i="5"/>
  <c r="F1437" i="5"/>
  <c r="F1752" i="5"/>
  <c r="F1762" i="5"/>
  <c r="F1927" i="5"/>
  <c r="F1953" i="5"/>
  <c r="F2059" i="5"/>
  <c r="F1853" i="5" l="1"/>
  <c r="F1821" i="5" s="1"/>
  <c r="F668" i="5"/>
  <c r="F636" i="5" s="1"/>
  <c r="F905" i="5"/>
  <c r="F873" i="5" s="1"/>
  <c r="F31" i="5"/>
  <c r="F431" i="5"/>
  <c r="F399" i="5" s="1"/>
  <c r="F1274" i="5"/>
  <c r="F1748" i="5"/>
  <c r="F1142" i="5"/>
  <c r="F1110" i="5" s="1"/>
  <c r="F1379" i="5"/>
  <c r="F1347" i="5" s="1"/>
  <c r="F194" i="5"/>
  <c r="F162" i="5" s="1"/>
  <c r="F267" i="5"/>
  <c r="F800" i="5"/>
  <c r="F326" i="5"/>
  <c r="F1616" i="5"/>
  <c r="F1584" i="5" s="1"/>
  <c r="F90" i="5"/>
  <c r="F741" i="5"/>
  <c r="F1037" i="5"/>
  <c r="F1511" i="5"/>
  <c r="F1926" i="5"/>
  <c r="F1985" i="5"/>
  <c r="F563" i="5"/>
  <c r="F978" i="5"/>
  <c r="F2090" i="5"/>
  <c r="F2058" i="5" s="1"/>
  <c r="F504" i="5"/>
  <c r="F1452" i="5"/>
  <c r="F1215" i="5"/>
  <c r="F1689" i="5"/>
  <c r="F718" i="5" l="1"/>
  <c r="F11" i="6" s="1"/>
  <c r="F481" i="5"/>
  <c r="F10" i="6" s="1"/>
  <c r="F1666" i="5"/>
  <c r="F15" i="6" s="1"/>
  <c r="F244" i="5"/>
  <c r="F9" i="6" s="1"/>
  <c r="F955" i="5"/>
  <c r="F12" i="6" s="1"/>
  <c r="F1903" i="5"/>
  <c r="F16" i="6" s="1"/>
  <c r="F1429" i="5"/>
  <c r="F14" i="6" s="1"/>
  <c r="F1192" i="5"/>
  <c r="F13" i="6" s="1"/>
  <c r="F8" i="5"/>
  <c r="F8" i="6" s="1"/>
  <c r="F17" i="6" l="1"/>
  <c r="F18" i="6" s="1"/>
  <c r="F2140" i="5"/>
  <c r="F19" i="6" l="1"/>
  <c r="F20" i="6"/>
  <c r="F21" i="6" s="1"/>
  <c r="F2141" i="5"/>
  <c r="F2143" i="5"/>
  <c r="F2144" i="5" s="1"/>
  <c r="F2142" i="5"/>
  <c r="F22" i="6" l="1"/>
  <c r="F23" i="6"/>
  <c r="F24" i="6" s="1"/>
  <c r="F27" i="6" s="1"/>
  <c r="F2145" i="5"/>
  <c r="F2146" i="5"/>
  <c r="F2147" i="5" s="1"/>
  <c r="F2150" i="5" s="1"/>
</calcChain>
</file>

<file path=xl/sharedStrings.xml><?xml version="1.0" encoding="utf-8"?>
<sst xmlns="http://schemas.openxmlformats.org/spreadsheetml/2006/main" count="6185" uniqueCount="482">
  <si>
    <t>PROYECTO</t>
  </si>
  <si>
    <t>Unidad</t>
  </si>
  <si>
    <t>ADMINISTRACIÓN</t>
  </si>
  <si>
    <t>IMPREVISTOS</t>
  </si>
  <si>
    <t>UTILIDAD</t>
  </si>
  <si>
    <t>SUBTOTAL AIU</t>
  </si>
  <si>
    <t>PRESUPUESTO TOTAL</t>
  </si>
  <si>
    <t>PRESUPUESTO ESTIMADO</t>
  </si>
  <si>
    <t>“MEJORAMIENTO DE INFRAESTRUCTURA PARA LAS INSTITUCIONES EDUCATIVAS UBICADAS EN EL MUNICIPIO DE SARAVENA, DEPARTAMENTO DE ARAUCA”.</t>
  </si>
  <si>
    <t>CENTRO EDUCATIVO LUIS ANTONIO CALVO - SEDE RICARDO NIETO CABALLERO</t>
  </si>
  <si>
    <t>1.1</t>
  </si>
  <si>
    <t>1.2</t>
  </si>
  <si>
    <t>1.3</t>
  </si>
  <si>
    <t>1.4</t>
  </si>
  <si>
    <t>1.5</t>
  </si>
  <si>
    <t>1.6</t>
  </si>
  <si>
    <t>PODA Y  ROCERIA</t>
  </si>
  <si>
    <t>PLANTACIÓN VEGETACIÓN ARBUSTOS</t>
  </si>
  <si>
    <t>PLANTACIÓN VEGETACIÓN ARBÓL</t>
  </si>
  <si>
    <t>TIERRA NEGRA</t>
  </si>
  <si>
    <t>CAPA VEGETAL (PASTO)</t>
  </si>
  <si>
    <t>TRASLADO ARBUSTO O VEGETACION  H&lt;1,20</t>
  </si>
  <si>
    <t>día</t>
  </si>
  <si>
    <t>Metro cúbico</t>
  </si>
  <si>
    <t>Metro cuadrado</t>
  </si>
  <si>
    <t>2.1</t>
  </si>
  <si>
    <t>2.2</t>
  </si>
  <si>
    <t>2.3</t>
  </si>
  <si>
    <t>2.4</t>
  </si>
  <si>
    <t>2.5</t>
  </si>
  <si>
    <t>2.6</t>
  </si>
  <si>
    <t>2.7</t>
  </si>
  <si>
    <t>DEMOLICIÓN DE CERRAMIENTO EN MURO DE LADRILLO, POSTES METÁLICOS Y MALLA ESLABONADA</t>
  </si>
  <si>
    <t>DEMOLICIÓN DE CERRAMIENTO EN VIGA CONCRETO,  POSTES DE CONCRETO CADA 2.00 MTS Y ALAMBRE DE PÚAS</t>
  </si>
  <si>
    <t>DEMOLICIÓN ANDENES, PLACA PISO,  Y CIRCULACIONES. H &lt; 15cm</t>
  </si>
  <si>
    <t>DESMONTE DE CUBIERTA EXISTENTE FIBRO-ASBESTO-CEMENTO</t>
  </si>
  <si>
    <t>DESMONTE DE CUBIERTA EXISTENTE TRAPEZOIDAL</t>
  </si>
  <si>
    <t>DESMONTE DE PUERTAS</t>
  </si>
  <si>
    <t>DESMONTE DE VENTANAS</t>
  </si>
  <si>
    <t>DESMONTE DE MALLA ESLABONADA</t>
  </si>
  <si>
    <t>DESMONTE DE ESTRUCTURAS O CANCHAS DEPORTIVAS</t>
  </si>
  <si>
    <t>DEMOLICIÓN ENCHAPES DE PISO</t>
  </si>
  <si>
    <t>DEMOLICIÓN DE ENCHAPES DE PARED</t>
  </si>
  <si>
    <t>DEMOLICIÓN DE COLUMNAS ESTRUCTURA EN CONCRETO</t>
  </si>
  <si>
    <t>DEMOLICIÓN DE PLACAS ENTREPISO O CUBIERTA H&lt;,20CM</t>
  </si>
  <si>
    <t>DEMOLICIÓN DE MURO EN MAMPOSTERIA</t>
  </si>
  <si>
    <t>TEJA TERMOACÚSTICA PERFIL TRAPEZOIDAL UPVC 3MM  INCLUYE ACCESORIOS</t>
  </si>
  <si>
    <t>TEJA EN FIBROCEMENTO  PERFIL 7 #8</t>
  </si>
  <si>
    <t>TEJA EN FIBROCEMENTO CABALLETE PARA PERFIL #7</t>
  </si>
  <si>
    <t>TUBERÍA EN ACERO ASTM A-500 GRADO C (150X50X2 mm)</t>
  </si>
  <si>
    <t>CIELO RASO EN ICOPOR DE 122X61 CM, INCLUYE PERFILERIA.</t>
  </si>
  <si>
    <t>MANTEMIENTO DE CIELO RASO EN ICOPOR DE 122X61 CM, ASEO Y AJUSTE DE PIEZAS</t>
  </si>
  <si>
    <t>3.1.1</t>
  </si>
  <si>
    <t>3.1.2</t>
  </si>
  <si>
    <t>3.1.3</t>
  </si>
  <si>
    <t>MORTERO 1:3  PARA RELLENOS, ENTRE CUBIERTA Y MURO.</t>
  </si>
  <si>
    <t>PAÑETE 2 cm EN MORTERO 1:3</t>
  </si>
  <si>
    <t>PAÑETE EN MORTERO 1:4 IMPERMEABILIZADO</t>
  </si>
  <si>
    <t>FILOS Y DILATACIONES EN MORTERO</t>
  </si>
  <si>
    <t>MORTERO DE NIVELACION  H&lt;2CM</t>
  </si>
  <si>
    <t>Metro lineal</t>
  </si>
  <si>
    <t>3.2.1</t>
  </si>
  <si>
    <t>4.7.1</t>
  </si>
  <si>
    <t>3.2.2</t>
  </si>
  <si>
    <t>3.2.3</t>
  </si>
  <si>
    <t>3.2.4</t>
  </si>
  <si>
    <t>PUERTA HOJA EN LÁMINA COLD ROLLED CAL18, MARCO CAL 16, PINTURA ELECTROSTÁTICABLANCA MARCO METÁLICO. INCLUYE CHAPA</t>
  </si>
  <si>
    <t>CAMBIO DE CHAPA PUERTA -ADECUACION DE CANTONERA</t>
  </si>
  <si>
    <t>VIDRIO ESTANDAR 5mm INCOLORO</t>
  </si>
  <si>
    <t>VENTANA EN ALUMINIO CORREDERA INCLUYE PERFILERIA EN ALUMNINIO Y VIDRIO ESTANDAR INCOLORO 5 mm</t>
  </si>
  <si>
    <t>BATIENTE METÁLICO INCLUYE VIDRIO INCOLORO DE 5 mm ESTÁNDAR</t>
  </si>
  <si>
    <t>REJA METÁLICA TIPO BANCO INCLUYE PINTURA ELECTROSTÁTICA BLANCA</t>
  </si>
  <si>
    <t>ANJEO O MOSQUITERO CON MARCO METÁLICO INTERIOR</t>
  </si>
  <si>
    <t>CAMBIO DE PEINAZO INFERIOR  DE PUERTA -TUBO METÁLICO ½” X 1 ½”CAL 18 O SIMILAR</t>
  </si>
  <si>
    <t>REPARACIONES MENORES CARPINTERÍA METÁLICA</t>
  </si>
  <si>
    <t>TUBERÍA EN ACERO ASTM A-500 GRADO C (120X120X3 mm)</t>
  </si>
  <si>
    <t>Día</t>
  </si>
  <si>
    <t>3.3.1</t>
  </si>
  <si>
    <t>3.3.6</t>
  </si>
  <si>
    <t>3.3.2</t>
  </si>
  <si>
    <t>3.3.3</t>
  </si>
  <si>
    <t>3.3.4</t>
  </si>
  <si>
    <t>3.3.5</t>
  </si>
  <si>
    <t>TABLÓN EN GRES PARA EXTERIORES 0,25 X 0,25 m DILATADO 1 cm EMBOQUILLADO CON CEMENTO  INCLUYE PICADO DE PISO)</t>
  </si>
  <si>
    <t xml:space="preserve">GUARDAESCOBA EN GRES 8CM </t>
  </si>
  <si>
    <t>ENCHAPE PARA PISO Y PARED BLANCO INSTITUCIONAL 0,20 X 0,20 m EMBOQUILLADO BLANCO</t>
  </si>
  <si>
    <t>3.4.1</t>
  </si>
  <si>
    <t>3.4.2</t>
  </si>
  <si>
    <t>3.4.3</t>
  </si>
  <si>
    <t>PINTURA ESTRUCTURA DE CUBIERTA TIPO ESMALTE INCLUYE LIMPIEZA CON GRATA, ANTICORROSIVO</t>
  </si>
  <si>
    <t>PINTURA ESTRUCTURA DE CUBIERTA INCLUYE LIMPIEZA LIJA E INMUNIZANTE.</t>
  </si>
  <si>
    <t>PINTURA EN VINILO SOBRE PAÑETE, MAMPUESTO O SUPERFICIE SIN ESTUCO</t>
  </si>
  <si>
    <t>PINTURA EN VINILO SOBRE ESTUCO 3 MANOS</t>
  </si>
  <si>
    <t>PINTURA TIPO KORAZA</t>
  </si>
  <si>
    <t>PINTURA TIPO ESMALTE INCLUYE  ANTICORROSIVO (PUERTAS Y VENTANAS)</t>
  </si>
  <si>
    <t>3.5.1</t>
  </si>
  <si>
    <t>3.5.2</t>
  </si>
  <si>
    <t>3.5.3</t>
  </si>
  <si>
    <t>3.5.4</t>
  </si>
  <si>
    <t>LLAVE JARDINERA METÁLICA</t>
  </si>
  <si>
    <t xml:space="preserve">PUNTO HIDRÁULICO PVC ½” </t>
  </si>
  <si>
    <t>ACOPLE/ACOFLEX SANITARIO, LAVAMANOS, LAVAPLATOS</t>
  </si>
  <si>
    <t>RED HIDRAULICA 1/2"</t>
  </si>
  <si>
    <t>RED HIDRAULICA 3/4"</t>
  </si>
  <si>
    <t>PUNTO SANITARIO 2"</t>
  </si>
  <si>
    <t>GRIFERIA LAVAPLATOS PICO S PISCIS PARED</t>
  </si>
  <si>
    <t>GRIFERÍA LAVAPLATOS DOBLE POMA CROMO PISCIS O SIMILAR. -SOBREMESA</t>
  </si>
  <si>
    <t>GRIFERIA LAVAMANOS SENCILLA</t>
  </si>
  <si>
    <t>SANITARIO LÍNEA INSTITUCIONAL BAJO CONSUMO DE TANQUE, PORCELANATO BLANCO</t>
  </si>
  <si>
    <t>LAVAMANOS  SENCILLO DE COLGAR  INSTITUCIONAL</t>
  </si>
  <si>
    <t>SONDEO Y LIMPIEZA DE RED SANITARIA</t>
  </si>
  <si>
    <t>SIFÓN DE DESAGÜE SENCILLO LAVAMANOS</t>
  </si>
  <si>
    <t>SIFÓN DE DESAGÜE SENCILLO ORINAL</t>
  </si>
  <si>
    <t>SIFÓN DE DESAGÜE SENCILLO LAVAPLATOS</t>
  </si>
  <si>
    <t>DUCHA SENCILLA</t>
  </si>
  <si>
    <t>MANTENIMIENTO POZO SÉPTICO</t>
  </si>
  <si>
    <t>3.6.1</t>
  </si>
  <si>
    <t>3.6.2</t>
  </si>
  <si>
    <t>3.6.8</t>
  </si>
  <si>
    <t>3.6.4</t>
  </si>
  <si>
    <t>3.6.3</t>
  </si>
  <si>
    <t>3.6.5</t>
  </si>
  <si>
    <t>3.6.6</t>
  </si>
  <si>
    <t>3.6.7</t>
  </si>
  <si>
    <t>EXCAVACIÓN MANUAL MATERIAL COMÚN</t>
  </si>
  <si>
    <t xml:space="preserve">RELLENO EN RECEBO COMPACTADO </t>
  </si>
  <si>
    <t>CONCRETO  3000 PSI  VIGAS CIMIENTO CERRAMIENTO (30*25)</t>
  </si>
  <si>
    <t>CONCRETO  3000 PSI COLUMNETAS CERRAMIENTO (25*25)</t>
  </si>
  <si>
    <t>MAMPOSTERÍA LADRILO A LA VISTA</t>
  </si>
  <si>
    <t>TUBO METÁLICO GALVANIZADO 2” E2mm</t>
  </si>
  <si>
    <t xml:space="preserve">ÁNGULO METÁLICO  1”X1/8” </t>
  </si>
  <si>
    <t>MALLA ESLABONADA ROMBO DE 2”X2”</t>
  </si>
  <si>
    <t>ACERO DE REFUERZO FY=420 MPA (4200 kg/cm3, G60)</t>
  </si>
  <si>
    <t>Kilogramo</t>
  </si>
  <si>
    <t>4.1.1</t>
  </si>
  <si>
    <t>4.1.2</t>
  </si>
  <si>
    <t>CONCRETO  3000 PSI CIMIENTO CERRAMIENTO (,25*,25*,5)</t>
  </si>
  <si>
    <t xml:space="preserve">ÁNGULO METALICO  1”X1/8” </t>
  </si>
  <si>
    <t>MALLA ESLABONADA ROMBO DE 2”X2”.</t>
  </si>
  <si>
    <t>COLUMNA METÁLICA TUBO CUADRADO 100*100*4,75 mm</t>
  </si>
  <si>
    <t xml:space="preserve">PLATINA 3/16" </t>
  </si>
  <si>
    <t>PERNOS  Ø 1/2"  30 cm</t>
  </si>
  <si>
    <t>ESTRUCTURA ANDENES EN DOQUIN ECOLOGICO (GRAMOQUÍN)</t>
  </si>
  <si>
    <t>4.2.1</t>
  </si>
  <si>
    <t>4.2.5</t>
  </si>
  <si>
    <t>4.2.4</t>
  </si>
  <si>
    <t>4.2.2</t>
  </si>
  <si>
    <t>4.2.7</t>
  </si>
  <si>
    <t>4.2.3</t>
  </si>
  <si>
    <t>4.2.6</t>
  </si>
  <si>
    <t>4.2.8</t>
  </si>
  <si>
    <t>4.2.9</t>
  </si>
  <si>
    <t>CAMA  DE ARENA FINA</t>
  </si>
  <si>
    <t>GRAMOQUÍN ECOLÓGICO EN CONCRETO 6 cm PEATONAL</t>
  </si>
  <si>
    <t>CONCRETO  3000 PSI</t>
  </si>
  <si>
    <t>4.3.1</t>
  </si>
  <si>
    <t>4.3.2</t>
  </si>
  <si>
    <t>4.3.3</t>
  </si>
  <si>
    <t>4.3.4</t>
  </si>
  <si>
    <t>4.3.5</t>
  </si>
  <si>
    <t>MADERA PLÁSTICA WPC 30X50 mm</t>
  </si>
  <si>
    <t>TUBERÍA EN ACERO ASTM A-500 GRADO C</t>
  </si>
  <si>
    <t>PINTURA PERFILERIA - TIPO ESMALTE</t>
  </si>
  <si>
    <t>PERFILERÍA ASTM A-36 GRADO 50</t>
  </si>
  <si>
    <t>RELLENO MATERIAL EXCAVACIÓN</t>
  </si>
  <si>
    <t>CONCRETO 1500 PSI - CIMENTACIÓN</t>
  </si>
  <si>
    <t>CONCRETO 3000 PSI - CIMENTACIÓN</t>
  </si>
  <si>
    <t>4.4.1</t>
  </si>
  <si>
    <t>4.4.3</t>
  </si>
  <si>
    <t>3.3.8</t>
  </si>
  <si>
    <t>4.4.2</t>
  </si>
  <si>
    <t>4.4.4</t>
  </si>
  <si>
    <t>4.4.5</t>
  </si>
  <si>
    <t>ESTRUCTURA CUBIERTA TRIANGULAR -PUNTO DE ENCUENTRO</t>
  </si>
  <si>
    <t>PÍNTURA PERFILERIA - TIPO ESMALTE</t>
  </si>
  <si>
    <t>4.5.1</t>
  </si>
  <si>
    <t>4.5.2</t>
  </si>
  <si>
    <t>4.5.3</t>
  </si>
  <si>
    <t>4.5.4</t>
  </si>
  <si>
    <t>4.5.5</t>
  </si>
  <si>
    <t>GENERALES</t>
  </si>
  <si>
    <t>.</t>
  </si>
  <si>
    <t>DESMONTE Y DEMOLICIONES</t>
  </si>
  <si>
    <t>2.8</t>
  </si>
  <si>
    <t>2.9</t>
  </si>
  <si>
    <t>2.10</t>
  </si>
  <si>
    <t>Matro cuadrado</t>
  </si>
  <si>
    <t>REALIZAR ACABADOS</t>
  </si>
  <si>
    <t>3.1</t>
  </si>
  <si>
    <t>CUBIERTAS</t>
  </si>
  <si>
    <t>INSTALACIÓN DE CUBIERTA DESMONTADA</t>
  </si>
  <si>
    <t>TEJA PERFIL TRAPEZOIDAL EN ZINC  INCLUYE ACCESORIOS</t>
  </si>
  <si>
    <t>3.2</t>
  </si>
  <si>
    <t>MORTEROS Y PAÑETE</t>
  </si>
  <si>
    <t>3.3</t>
  </si>
  <si>
    <t>CARPINTERIA METALICA</t>
  </si>
  <si>
    <t>3.3.7</t>
  </si>
  <si>
    <t>3.4</t>
  </si>
  <si>
    <t>PISOS Y ENCHAPES</t>
  </si>
  <si>
    <t>3.4.4</t>
  </si>
  <si>
    <t>ENCHAPE PARA PISO Y PARED BLANCO 0,35 X 0,35 m EMBOQUILLADO BLANCO</t>
  </si>
  <si>
    <t>3.5</t>
  </si>
  <si>
    <t>PINTURA</t>
  </si>
  <si>
    <t>3.5.5</t>
  </si>
  <si>
    <t>3.5.6</t>
  </si>
  <si>
    <t>3.5.7</t>
  </si>
  <si>
    <t>PINTURA PLACA DE PISO TRÁFICO ALTO</t>
  </si>
  <si>
    <t>DEMARCACIÓN CANCHA DE MICROFUTBOL, BALONCESTO Y VOLEIBOL CON PINTURA TRÁFICO ALTO, ANCHO 10 cm DE ACUERDO CON DISEÑO REGLAMENTARIO</t>
  </si>
  <si>
    <t>3.6</t>
  </si>
  <si>
    <t>INSTALACIONES, APARATOS SANITARIOS, BAÑOS Y ESPEJOS</t>
  </si>
  <si>
    <t>3.6.9</t>
  </si>
  <si>
    <t>URBANISMO</t>
  </si>
  <si>
    <t>4.1</t>
  </si>
  <si>
    <t>MOVIMIENTO DE TIERRAS</t>
  </si>
  <si>
    <t>EXCAVACIÓN MANUAL EN MATERIAL COMÚN</t>
  </si>
  <si>
    <t xml:space="preserve">RELLENO RECEBO COMPACTADO </t>
  </si>
  <si>
    <t>4.2</t>
  </si>
  <si>
    <t>ESTRUCTURA  DE CERRAMIENTO</t>
  </si>
  <si>
    <t>4.3</t>
  </si>
  <si>
    <t>PUERTA DE CERRAMIENTO</t>
  </si>
  <si>
    <t>4.3.6</t>
  </si>
  <si>
    <t>4.3.7</t>
  </si>
  <si>
    <t>4.3.8</t>
  </si>
  <si>
    <t>4.3.9</t>
  </si>
  <si>
    <t>4.3.10</t>
  </si>
  <si>
    <t>4.4</t>
  </si>
  <si>
    <t>ESTRUCTURA ANDENES EN CONCRETO Y PLACAS</t>
  </si>
  <si>
    <t>CONCRETO  3000 PSI PLACA DE  ANDÉN (H=12cm)</t>
  </si>
  <si>
    <t>MALLA ELECTROSOLDADA FY=5000 kg/cm2</t>
  </si>
  <si>
    <t>JUNTA DE CONSTRUCCIÓN</t>
  </si>
  <si>
    <t>4.5</t>
  </si>
  <si>
    <t>4.6</t>
  </si>
  <si>
    <t>ESTRUCTURA CUBIERTA CURVA -PUNTO DE ENCUENTRO</t>
  </si>
  <si>
    <t>4.6.1</t>
  </si>
  <si>
    <t>4.6.2</t>
  </si>
  <si>
    <t>4.6.3</t>
  </si>
  <si>
    <t>4.6.4</t>
  </si>
  <si>
    <t>4.6.5</t>
  </si>
  <si>
    <t>4.6.6</t>
  </si>
  <si>
    <t>4.6.7</t>
  </si>
  <si>
    <t>4.6.8</t>
  </si>
  <si>
    <t>4.6.9</t>
  </si>
  <si>
    <t>4.7</t>
  </si>
  <si>
    <t>4.7.2</t>
  </si>
  <si>
    <t>4.7.3</t>
  </si>
  <si>
    <t>4.7.4</t>
  </si>
  <si>
    <t>ESTRUCTURA CUBIERTA TRIANGULAR  FLOTADA -PUNTO DE ENCUENTRO</t>
  </si>
  <si>
    <t>4.9</t>
  </si>
  <si>
    <t>MODULO PROTECCION MOTOBOMBA</t>
  </si>
  <si>
    <t>4.9.1</t>
  </si>
  <si>
    <t xml:space="preserve">CONCRETO  3000 PSI  </t>
  </si>
  <si>
    <t>MAMPOSTERIA LADRILO A LA VISTA</t>
  </si>
  <si>
    <t xml:space="preserve">PUERTA REJA TIPO BANCO </t>
  </si>
  <si>
    <t>OTROS CONSTRUCCION</t>
  </si>
  <si>
    <t xml:space="preserve">MAMPOSTERIA BLOQUE No4 </t>
  </si>
  <si>
    <t>SISTEMA ELECTRICO</t>
  </si>
  <si>
    <t>5.1</t>
  </si>
  <si>
    <t>ACOMETIDA PRINCIPAL  Y TABLERO TGB</t>
  </si>
  <si>
    <t>5.1.1</t>
  </si>
  <si>
    <t>RETIRO DE CAJA DE CONTADOR EXISTENTE Y ELEMENTOS CONEXOS A ACOMETIDA</t>
  </si>
  <si>
    <t>5.1.2</t>
  </si>
  <si>
    <t>CAJA CONTADOR TRIFÁSICA VERTICAL PARA 1 MEDIDOR 0,57X0,27X0,18M, CERTIFICADA Y HOMOLOGADA</t>
  </si>
  <si>
    <t>5.1.3</t>
  </si>
  <si>
    <t>MEDIDOR BIFÁSICO TRIFILAR ELECTRÓNICO ESTÁTICO  5 - 60 AMPERIOS LCD CL.1 CALIBRADO CERTIFICADO</t>
  </si>
  <si>
    <t>5.1.4</t>
  </si>
  <si>
    <t>BREAKER DE RIEL TRIPOLAR 2X40A ó 50A 10 KA PARA CAJA DE MEDIDOR TRIFÁSICO FABRICADO BAJO NORMAS: IEC62053-21 - IEC62052-11</t>
  </si>
  <si>
    <t>5.1.5</t>
  </si>
  <si>
    <t>CONECTOR ANTIFRAUDE  PARA CABLE CONCÉNTRICO #6 ó #8</t>
  </si>
  <si>
    <t>5.1.6</t>
  </si>
  <si>
    <t>CABLE CON NEUTRO CONCÉNTRICO 2X8+8 CU (BIFÁSICO TRIFILAR) ANTIFRAUDE</t>
  </si>
  <si>
    <t>5.1.7</t>
  </si>
  <si>
    <t>5.1.8</t>
  </si>
  <si>
    <t>CAJA DE INSPECCIÓN DE 60X60 CM, CON MARCO Y TAPA INCLUIR  CARGA  DE TRATAMIENTO DE MEJORAMIENTO DE TERRENO,  PARA APLICAR EN ELECTRODO DE PUESTA A TIERRA SEGÚN INDICACIONES EN PLANO</t>
  </si>
  <si>
    <t>5.1.9</t>
  </si>
  <si>
    <t>VARILLA PUESTA A TIERRA COPER WELD 2,44M  5/8 CU-CU ELECTROSOLDADA</t>
  </si>
  <si>
    <t>ADECUACIÓN DE ACOMETIDA ELÉCTRICA DESDE NUEVO MEDIDOR DE EMERGÍA A TABLERO GENERAL DE DISTRIBUCIÓN, CON CABLE EXISTENTE, EN TUBERÍA DE 3/4", INCLUYE ACCESORIOS Y CAJAS DE PASO</t>
  </si>
  <si>
    <t>5.2</t>
  </si>
  <si>
    <t xml:space="preserve">TABLEROS - BREAKERS </t>
  </si>
  <si>
    <t>5.2.1</t>
  </si>
  <si>
    <t>TABLERO TGD DE 12 CIRCUITOS  BIFÁSICO CON ESPACIO TOTALIZADOR,  CON PUERTA, CHAPA PINTURA ELECTROESTATICA.</t>
  </si>
  <si>
    <t>5.2.2</t>
  </si>
  <si>
    <t>TABLERO ELECTRICO CON PUERTA 6 CIRCUITOS 75A PINTURA ELECTROESTATICA COLOR BLANCO.</t>
  </si>
  <si>
    <t>5.2.3</t>
  </si>
  <si>
    <t>TABLERO ELECTRICO MONOFÁSICO CON PUERTA 6 CIRCUITOS 75A BLANCO</t>
  </si>
  <si>
    <t>5.2.4</t>
  </si>
  <si>
    <t>INTERRUPTOR AUTOMÁTICO TRIPOLAR TIPO CAJA MOLDEADA INDUSTRIAL (BREAKER), ICC=25 KA,  127/240 V, NO REPARABLE, SELLADO Y CONTRAMARCADO DE 2 X 50 AMPERIOS.</t>
  </si>
  <si>
    <t>5.2.5</t>
  </si>
  <si>
    <t>INTERRUPTOR AUTOMÁTICO TRIPOLAR TIPO CAJA MOLDEADA INDUSTRIAL (BREAKER), ICC=25 KA,  127/240 V, NO REPARABLE, SELLADO Y CONTRAMARCADO DE 2 X 40 AMPERIOS.</t>
  </si>
  <si>
    <t>5.2.6</t>
  </si>
  <si>
    <t>INTERRUPTOR AUTOMÁTICO MONOPOLAR ENCHUFABLE (BREAKER) DE 1X15 AMP,  ICC=10 KA, NO REPARABLE, SELLADO Y CONTRAMARCADO.</t>
  </si>
  <si>
    <t>5.2.7</t>
  </si>
  <si>
    <t>INTERRUPTOR AUTOMÁTICO BIPOLAR TIPO ENCHUFABLE (BREAKER), ICC=10 KA,  127/240 V, NO REPARABLE, SELLADO Y CONTRAMARCADO DE 2 X 20 A.</t>
  </si>
  <si>
    <t>5.2.8</t>
  </si>
  <si>
    <t>INTERRUPTOR AUTOMÁTICO MONOPOLAR TIPO ENCHUFABLE (BREAKER), ICC=10 KA,  127/240 V, NO REPARABLE, SELLADO Y CONTRAMARCADO DE 1 X 20 A.</t>
  </si>
  <si>
    <t>INTERRUPTOR AUTOMÁTICO MONOPOLAR TIPO ENCHUFABLE (BREAKER), ICC=10 KA,  127/240 V, NO REPARABLE, SELLADO Y CONTRAMARCADO DE 1 X 30 A.</t>
  </si>
  <si>
    <t>TABLERO ELECTRICO CON PUERTA 2 CIRCUITOS 75A PINTURA ELECTROESTATICA COLOR BLANCO.</t>
  </si>
  <si>
    <t>TABLERO ELECTRICO BIFÁSICO CON PUERTA 6 CIRCUITOS 75A BLANCO</t>
  </si>
  <si>
    <t>INTERRUPTOR AUTOMÁTICO BIPOLAR TIPO ENCHUFABLE (BREAKER), ICC=10 KA,  127/240 V, NO REPARABLE, SELLADO Y CONTRAMARCADO DE 2 X 30 A.</t>
  </si>
  <si>
    <t>5.3</t>
  </si>
  <si>
    <t>ACOMETIDAS PARCIALES EN CANALIZACIÓN TABLEROS</t>
  </si>
  <si>
    <t>5.3.1</t>
  </si>
  <si>
    <t>ACOMETIDA PARA TABLERO  EN CABLE 2 Nº8+ 1 Nº8 + 1 Nº 10T  AWG-CU-  600V  HFFRLS CT, POR TUBERÍA DE 1" PVC, INCLUYE ELEMENTOS NECESARIOS PARA SU CORRECTA INSTALACIÓN.</t>
  </si>
  <si>
    <t>5.3.2</t>
  </si>
  <si>
    <t>ACOMETIDA PARA TABLERO  EN CABLE 2 Nº6+ 1 Nº6 + 1 Nº 10T  AWG-CU-  600V  HFFRLS CT, POR TUBERÍA DE 1" PVC, INCLUYE ELEMENTOS NECESARIOS PARA SU CORRECTA INSTALACIÓN.</t>
  </si>
  <si>
    <t>5.3.3</t>
  </si>
  <si>
    <t>ACOMETIDA PARA TABLERO  EN CABLE 1 Nº10+ 1 Nº10 + 1 Nº 12T  AWG-CU-  600V  HFFRLS CT  POR TUBERÍA DE 3/4", INCLUYE ELEMENTOS NECESARIOS PARA SU CORRECTA INSTALACIÓN.</t>
  </si>
  <si>
    <t>ACOMETIDA PARA TABLERO  EN CABLE 2 Nº10+ 1 Nº12 + 1 Nº 12T  AWG-CU-  600V  HFFRLS CT, POR TUBERÍA DE 1" PVC, INCLUYE ELEMENTOS NECESARIOS PARA SU CORRECTA INSTALACIÓN.</t>
  </si>
  <si>
    <t>ACOMETIDA REPOSICIÓN CABLE HURTADO PARA TABLERO  EN CABLE 8 Nº10+ 1 Nº8 + 1 Nº 10T  AWG-CU-  600V  HFFRLS CT  POR TUBERÍA DE 3/4", INCLUYE ELEMENTOS NECESARIOS PARA SU CORRECTA INSTALACIÓN</t>
  </si>
  <si>
    <t>ACOMETIDA PARA TABLERO  EN CABLE 2 Nº10+ 1 Nº10 + 1 Nº 12T  AWG-CU-  600V  HFFRLS CT  POR TUBERÍA DE 3/4", INCLUYE ELEMENTOS NECESARIOS PARA SU CORRECTA INSTALACIÓN</t>
  </si>
  <si>
    <t>5.4</t>
  </si>
  <si>
    <t>SALIDAS ELÉCTRICAS</t>
  </si>
  <si>
    <t>5.4.1</t>
  </si>
  <si>
    <t>VENTILACIÓN MECÁNICA</t>
  </si>
  <si>
    <t>5.4.1.1</t>
  </si>
  <si>
    <t>VENTILADOR DE TECHO DE 56" LÍNEA  INSTITUCIONAL, DOBLE BALINERA  INCLUYE  ANCLAJE A TECHO  TERMINAL,  RESANES, INSTALACIÓN DE CAJA DE CONTROL DE ACUERDO A LO INDICADO EN PLANIMETRÍA ADJUNTA</t>
  </si>
  <si>
    <t>5.4.1.2</t>
  </si>
  <si>
    <t>SALIDA ELÉCTRICA VENTILADOR EN TECHO,  EN 4 NO. 12 + 1X12T DESNUDO. AWG- CU 600V/ CU   HFFRLS CT, MAS CABLES DE CONTROL</t>
  </si>
  <si>
    <t>5.4.1.3</t>
  </si>
  <si>
    <t>SALIDA ELÉCTRICA EN MURO PARA SALIDA BIFÁSICO 220V PATA Y, CON CAJA GALVANIZADA CAL.20, DUCTO EMT DE 1/2", CONDUCTORES 3 NO 12 AWG- CU HFFRLS CT 600V/ CU + 12 AWG T HFFRLS CT,  INCLUYE TOMA ELÉCTRICA</t>
  </si>
  <si>
    <t>5.4.2</t>
  </si>
  <si>
    <t>VENTILACIÓN MECÁNICA EXTRACTOR AXIAL- COCINA</t>
  </si>
  <si>
    <t>5.4.2.1</t>
  </si>
  <si>
    <t>EXTRACTOR INDUSTRIAL AXIAL  MONOFÁSICO DE 12" Y DEMÁS ACCESORIOS PARA SU ADECUADO FUNCIONAMIENTO DE TRABAJO PESADO, CON MOTOR SELLADO MONTADO EN BALINERAS. POTENCIA: 1/10 HP. CAUDAL: 0.7 M3/S. REVOLUCIONES: 1700RPM. AMPERAJE: 1.3 AMP. CON REJILLA INTERIOR Y EXTERIOR.   INCLUYE INTERRUPTOR ON/OFF CABLES DE CONTROL</t>
  </si>
  <si>
    <t>5.4.2.2</t>
  </si>
  <si>
    <t>SALIDA ELÉCTRICA EN MURO Y/O  PARA EXTRACTOR INDUSTRIAL MONOFÁSICA PARA MOTOR EXTRACTOR INDUSTRIAL  AXIAL CON POLO A TIERRA , POR TUBERÍA PVC O EMT DE 1/2" SEGÚN CORRESPONDA  INCLUYE  CONDUCTORES 3 NO12 AWG - CU HFFRLS CT + 1X12 T 600V</t>
  </si>
  <si>
    <t>5.4.3</t>
  </si>
  <si>
    <t>SALIDAS TOMAS ELECTRICAS</t>
  </si>
  <si>
    <t>5.4.3.1</t>
  </si>
  <si>
    <t>TOMA CORRIENTE MONOFÁSICA CON POLO A TIERRA, POR TUBERÍA CONDUIT PVC O EMT SEGÚN CASO DE 1/2". INCLUYE  CONDUCTORES 3NO. 12 + 1X12T DESNUDO. AWG- CU HFFRLS CT 600V/ CU 600V, TOMA ELÉCTRICA</t>
  </si>
  <si>
    <t>5.4.3.2</t>
  </si>
  <si>
    <t>SALIDA ELÉCTRICA EN MURO Y/O  CON TOMA CORRIENTE MONOFÁSICA GFCI CON POLO A TIERRA. POR TUBERÍA PVC O EMT DE 1/2" SEGÚN CORRESPONDA  INCLUYE  CONDUCTORES 3 NO 12 AWG - CU HFFRLS CT + 1X12 T 600V TOMA ELÉCTRICA.</t>
  </si>
  <si>
    <t>5.4.3.3</t>
  </si>
  <si>
    <t>SALIDA ELÉCTRICA EN MURO PARA SALIDA BIFÁSICO 220V PATA Y, CON CAJA GALVANIZADA CAL.20, DUCTO EMT DE 1/2", CONDUCTORES 3 NO 12 AWG- CU HFFRLS CT 600V/ CU + 12 AWG T HFFRLS CT,  INCLUYE TOMA ELÉCTRICA.</t>
  </si>
  <si>
    <t>5.4.3.4</t>
  </si>
  <si>
    <t>REEMPLAZO DE TOMA CORRIENTE MONOFÁSICA A TOMA CORRIENTE GFCI CON POLO A TIERRA</t>
  </si>
  <si>
    <t>CAMBIO DE TOMA CORRIENTE AVERIADA CON CAJA 5800 GALVANIZADA O INSTALACIÓN DONDE NO EXISTE TOMA CORRIENTE MONOFÁSICA CON POLO A TIERRA LINEA COMERCIAL.</t>
  </si>
  <si>
    <t>5.5</t>
  </si>
  <si>
    <t xml:space="preserve">ILUMINACIÓN </t>
  </si>
  <si>
    <t>5.5.1</t>
  </si>
  <si>
    <t>(INTERRUPTOR DOBLE): SUMINISTRO, TRANSPORTE E INSTALACIÓN  SALIDA CONTROL DE ILUMINACIÓN CON INTERRUPTOR DOBLE, LÍNEA COMERCIAL.</t>
  </si>
  <si>
    <t>5.5.2</t>
  </si>
  <si>
    <t>SALIDA ELECTRICA ALUMBRADO: ( LAMPARA HIGTH BAY 100 W): EN TUBERÍA  CONDUIT PVC O EMT MURO,  DE 1/2", CONDUCTORES  DE COBRE 3X 12 AWG- CU 600V PE HF FR LS CT.</t>
  </si>
  <si>
    <t>5.5.3</t>
  </si>
  <si>
    <t>LUMINARIA  HIGTH BAY LEDGC015 12000LM 100W  6000K CRI80 IP65 120-277V 40000 HORAS DE VIDA ÚTIL, DRIVER ELECTRÓNICO  JO (PSU) 120V - 277V 50/60HZ; 120-240V, IRC 80, IP: 65,   CUERPO DE ALUMINIO INYECTADO. GANCHO Y CABLE GUAYA EN ACERO DE 5/8".</t>
  </si>
  <si>
    <t>5.5.4</t>
  </si>
  <si>
    <t>SALIDA ELÉCTRICA ALUMBRADO (LÁMPARA HERMÉTICA 2X18): EN TUBERÍA CONDUIT PVC O EMT DE 1/2", CONDUCTORES  DE COBRE 3X 12 AWG- CU 600V/ HFFRLS CT .</t>
  </si>
  <si>
    <t>5.5.5</t>
  </si>
  <si>
    <t>SALIDA ELÉCTRICA ALUMBRADO: (PANELES LED CONTINNUM):EN TUBERÍA  CONDUIT PVC O EMT 1/2" SEGÚN CORRESPONDA, CONDUCTORES  DE COBRE 3X12 AWG-CU HFFRLS CT 600V HFFRLS CT</t>
  </si>
  <si>
    <t>5.5.6</t>
  </si>
  <si>
    <t>LUMINARIA LINEAL CONTINNUM  40W DE SUSPENDER TIPO DE DISTRIBUCIÓN: DIRECTO SIMÉTRICO, 5000K, 4840 LM, IRC 82, QUE IRÁ ANCLADA AL TECHO SEGÚN DETALLE DE INSTALACIÓN.</t>
  </si>
  <si>
    <t>5.5.7</t>
  </si>
  <si>
    <t>LUMINARIA PANEL LED 60X60 40W DE SUSPENDER TIPO DE DISTRIBUCIÓN: DIRECTO SIMÉTRICO, 5000K, 4840 LM, IRC 82, QUE IRÁ ANCLADA AL TECHO SEGÚN DETALLE DE INSTALACIÓN.</t>
  </si>
  <si>
    <t>5.5.8</t>
  </si>
  <si>
    <t xml:space="preserve">LUMINARIA HERMÉTICA LED 2X18W/100-240V TIPO DE DISTRIBUCIÓN: DIRECTO SIMÉTRICO. CHASIS EN ABS, DIFUSOR EN POLICARBONATO, IP : IP65, 3200 LM, IRC 80. </t>
  </si>
  <si>
    <t>5.5.9</t>
  </si>
  <si>
    <t>(INTERRUPTOR SENCILLO): CONTROL DE ILUMINACIÓN CON INTERRUPTOR SENCILLO LÍNEA COMERCIAL.</t>
  </si>
  <si>
    <t>5.5.10</t>
  </si>
  <si>
    <t>SALIDA ELECTRICA ALUMBRADO PERIMETRAL (LUMINARIA LED STRET 100 W): EN TUBERÍA CONDUIT PVC O EMT SEGÙN CORRESPONDA, CONDUCTORES  DE COBRE 1x10+ 2X 12 AWG- CU 600V/ PE HF FR LS CT.</t>
  </si>
  <si>
    <t>5.5.11</t>
  </si>
  <si>
    <t xml:space="preserve">REFLECTOR JETTA HIGH POWER DE 100W, 120V, 6500 K, DISEÑO ULTRA DELGADO, TIPO DE DISTRIBUCIÓN: DIRECTA SIMÉTRICA, TENSIÓN DE OPERACIÓN 85-265, FACTOR DE POTENCIA 0.9, FLUJO LUMINOSO 8200 LM. CARCASA FABRICADA EN ALEACIÓN DE ALUMINIO FUNIDO, VIDRIO TEMPLADO CLARO  IP66,  INCLUYE REJA PROTECTORA ANTI ROBO. </t>
  </si>
  <si>
    <t>5.5.12</t>
  </si>
  <si>
    <t xml:space="preserve">SALIDA ELÉCTRICA ALUMBRADO: (APLIQUE EXTERIOR TORTUGA): EN TUBERÍA  CONDUIT PVC O EMT 1/2" SEGÚN CORRESPONDA EN  CONDUCTORES DE COBRE 3X 12 AWG- CU 600V/ HFFRLS CT, </t>
  </si>
  <si>
    <t>5.5.13</t>
  </si>
  <si>
    <t>LUMINARIA APLIQUE LED  TORTUGA OVALADO TIPO EXTERIOR DE PARED  4000K LED  12W, IP 65, RESISTENTE AL IMPACTO CON REJILLA IRC&gt;80 LM 960 VIDA ÚTIL 25000 HORAS FP 0,5.</t>
  </si>
  <si>
    <t>5.5.14</t>
  </si>
  <si>
    <t>SALIDAS PARA LÁMPARAS DE EMERGENCIA: CON TOMA CORRIENTE DOBLE CON POLO A TIERRA, 2P - 3H, TIPO COMERCIAL 15 A - 125 V, COLOR BLANCA, SEGÚN LA NORMA NEMA 5-15R  INCLUYE  DUCTO CONDUIT  PVC O  EMT DE 1/2" SEGÚN CASO, CONDUCTORES  3X12 AWG- CU 600V , HFFRLS CT.</t>
  </si>
  <si>
    <t>5.5.15</t>
  </si>
  <si>
    <t>LÁMPARA DE EMERGENCIA TIPO INTERIOR R2 LED, CON BOTÓN DE PRUEBA E INDICADOR DE CARGA, TIPO DE DISTRIBUCIÓN SIMÉTRICA DIRIGIBLE, CARCASA TERMOPLÁSTICA, CON CABEZALES CUADRADOS AJUSTABLES.</t>
  </si>
  <si>
    <t>5.5.16</t>
  </si>
  <si>
    <t>CAMBIO DE INTERRUPTOR AVERIADO CON CAJA 5800 GALVANIZADA O INSTALACIÓN DONDE NO EXISTE TOMA CORRIENTE MONOFÁSICA CON POLO A TIERRA LíNEA COMERCIAL.</t>
  </si>
  <si>
    <t>5.5.17</t>
  </si>
  <si>
    <t>POSTE DE CONCRETO HINCADO Y APLOMADO DE 12 M 510 KG.</t>
  </si>
  <si>
    <t xml:space="preserve">REFLECTOR JETTA HIGH POWER DE 200W, 120V, 6500 K, DISEÑO ULTRA DELGADO, TIPO DE DISTRIBUCIÓN: DIRECTA SIMÉTRICA, TENSIÓN DE OPERACIÓN 85-265, FACTOR DE POTENCIA 0.9, FLUJO LUMINOSO 8200 LM. CARCASA FABRICADA EN ALEACIÓN DE ALUMINIO FUNIDO, VIDRIO TEMPLADO CLARO  IP66,  INCLUYE REJA PROTECTORA ANTI ROBO. </t>
  </si>
  <si>
    <t>CAJA DE INSPECCIÓN Y EMPALME DE 0,40X0,40 m PARA PUESTA A TIERRA EN CONCRETO CON MARCO Y TAPA METÁLICA HOMOLOGADA EBSA Y SEGÚN PLANO DE DETALLES.</t>
  </si>
  <si>
    <t>5.6</t>
  </si>
  <si>
    <t>VARIOS</t>
  </si>
  <si>
    <t>5.6.1</t>
  </si>
  <si>
    <t xml:space="preserve">INSTALACIÓN DE SEÑALIZACIÓN Y SEÑALETICA SEGÚN RETIE EN LAS INSTALACIONES ELECTRICAS REQUERIDAS </t>
  </si>
  <si>
    <t>5.6.2</t>
  </si>
  <si>
    <t>PROTECTOR DE VOLTAJE BREAKMATIC</t>
  </si>
  <si>
    <t>5.6.3</t>
  </si>
  <si>
    <t>MANTENIMIENTO A EQUIPO DE AIRE ACONDICONADO EXISTENTE</t>
  </si>
  <si>
    <t>SISTEMA AGUAS LLUVIAS</t>
  </si>
  <si>
    <t>6.1</t>
  </si>
  <si>
    <t>CANALETA PVC</t>
  </si>
  <si>
    <t>6.2</t>
  </si>
  <si>
    <t>TUBERÍA PVC 3"</t>
  </si>
  <si>
    <t>6.3</t>
  </si>
  <si>
    <t>UNIÓN CANAL A BAJANTE 3"</t>
  </si>
  <si>
    <t>6.4</t>
  </si>
  <si>
    <t>CODO 45° 3"</t>
  </si>
  <si>
    <t>6.5</t>
  </si>
  <si>
    <t>CODO 90 3"</t>
  </si>
  <si>
    <t>6.6</t>
  </si>
  <si>
    <t>ABRAZADERA METÁLICA</t>
  </si>
  <si>
    <t>6.7</t>
  </si>
  <si>
    <t>CADENA EN ACERO</t>
  </si>
  <si>
    <t>6.8</t>
  </si>
  <si>
    <t>SOPORTE METÁLICO</t>
  </si>
  <si>
    <t>6.9</t>
  </si>
  <si>
    <t>SOPORTE CANAL PVC</t>
  </si>
  <si>
    <t>6.10</t>
  </si>
  <si>
    <t>SOPORTE PLATINA GALVANIZADA</t>
  </si>
  <si>
    <t>6.11</t>
  </si>
  <si>
    <t>PIEDRA DE RÍO PEQUEÑA</t>
  </si>
  <si>
    <t>CENTRO EDUCATIVO LUIS ANTONIO CALVO - SEDE REMOLINO</t>
  </si>
  <si>
    <t>CENTRO EDUCATIVO MARCO ANTORIO MANCERA - SEDE PRINCIPAL</t>
  </si>
  <si>
    <t>CENTRO EDUCATIVO MARCO ANTORIO MANCERA - SEDE MAGDALENA ORTEGA DE NARIÑO</t>
  </si>
  <si>
    <t>CENTRO EDUCATIVO MARCO ANTORIO MANCERA - SEDE BELLO HORIZONTE</t>
  </si>
  <si>
    <t>CENTRO EDUCATIVO LA PAVA - SEDE LA PAVITA</t>
  </si>
  <si>
    <t>CENTRO EDUCATIVO ATANASIO GIRARDOT - SEDE PRINCIPAL</t>
  </si>
  <si>
    <t>CENTRO EDUCATIVO ATANASIO GIRARDOT - SEDE ANTONIO RICAURTE</t>
  </si>
  <si>
    <t>CENTRO EDUCATIVO ATANASIO GIRARDOT - SEDE ANTONIO NARIÑO</t>
  </si>
  <si>
    <t>UNIDAD</t>
  </si>
  <si>
    <t>CANTIDAD</t>
  </si>
  <si>
    <t>VALOR TOTAL</t>
  </si>
  <si>
    <t>DESCRIPCION</t>
  </si>
  <si>
    <t>IVA/UTILIDAD</t>
  </si>
  <si>
    <t>SUBTOTAL OBRAS SIN AIU</t>
  </si>
  <si>
    <t>2.11</t>
  </si>
  <si>
    <t>2.12</t>
  </si>
  <si>
    <t>2.13</t>
  </si>
  <si>
    <t>4.8</t>
  </si>
  <si>
    <t>4.10</t>
  </si>
  <si>
    <t>2.14</t>
  </si>
  <si>
    <t>3.6.10</t>
  </si>
  <si>
    <t>3.6.11</t>
  </si>
  <si>
    <t>3.6.16</t>
  </si>
  <si>
    <t>3.1.4</t>
  </si>
  <si>
    <t>3.1.5</t>
  </si>
  <si>
    <t>3.1.6</t>
  </si>
  <si>
    <t>3.1.7</t>
  </si>
  <si>
    <t>3.1.8</t>
  </si>
  <si>
    <t>3.2.5</t>
  </si>
  <si>
    <t>3.3.9</t>
  </si>
  <si>
    <t>3.3.10</t>
  </si>
  <si>
    <t>3.5.8</t>
  </si>
  <si>
    <t>3.6.12</t>
  </si>
  <si>
    <t>3.6.13</t>
  </si>
  <si>
    <t>3.6.14</t>
  </si>
  <si>
    <t>3.6.15</t>
  </si>
  <si>
    <t>3.6.17</t>
  </si>
  <si>
    <t>4.7.5</t>
  </si>
  <si>
    <t>4.7.6</t>
  </si>
  <si>
    <t>4.7.7</t>
  </si>
  <si>
    <t>4.7.8</t>
  </si>
  <si>
    <t>4.7.9</t>
  </si>
  <si>
    <t>4.8.1</t>
  </si>
  <si>
    <t>4.8.2</t>
  </si>
  <si>
    <t>4.8.3</t>
  </si>
  <si>
    <t>4.8.4</t>
  </si>
  <si>
    <t>4.9.2</t>
  </si>
  <si>
    <t>4.9.3</t>
  </si>
  <si>
    <t>4.9.4</t>
  </si>
  <si>
    <t>4.10.1</t>
  </si>
  <si>
    <t>4.10.2</t>
  </si>
  <si>
    <t>4.10.3</t>
  </si>
  <si>
    <t>4.10.4</t>
  </si>
  <si>
    <t>4.10.5</t>
  </si>
  <si>
    <t>5.1.10</t>
  </si>
  <si>
    <t>5.2.9</t>
  </si>
  <si>
    <t>5.2.10</t>
  </si>
  <si>
    <t>5.2.11</t>
  </si>
  <si>
    <t>5.2.12</t>
  </si>
  <si>
    <t>5.3.4</t>
  </si>
  <si>
    <t>5.3.5</t>
  </si>
  <si>
    <t>5.3.6</t>
  </si>
  <si>
    <t>5.4.3.5</t>
  </si>
  <si>
    <t>5.5.18</t>
  </si>
  <si>
    <t>5.5.19</t>
  </si>
  <si>
    <t>VALOR UNITARIO</t>
  </si>
  <si>
    <t>ITEM</t>
  </si>
  <si>
    <t>SEDE - INSTITUCIÓN EDUCATIVA</t>
  </si>
  <si>
    <t>ANEXO XXX - PRESUPUESTO ESTIMADO (RESUMEN)</t>
  </si>
  <si>
    <t>PAGOS POR CONCEPTOS DE RETIRO DE SELLOS DESCONEXIÓN Y CONEXIÓN ($150.000 por sede)</t>
  </si>
  <si>
    <t>TRÁMITES ANTE EMPRESA ELECTRIFICADORA  ($180.000 por sede)</t>
  </si>
  <si>
    <t>GRAN TOTAL CON AIU</t>
  </si>
  <si>
    <t>NO MODIFICABLE</t>
  </si>
  <si>
    <t>GRAN TOTAL CON AIU E IVA</t>
  </si>
  <si>
    <r>
      <rPr>
        <b/>
        <sz val="11"/>
        <color theme="1"/>
        <rFont val="Arial Narrow"/>
        <family val="2"/>
      </rPr>
      <t xml:space="preserve">NOTA: </t>
    </r>
    <r>
      <rPr>
        <sz val="11"/>
        <color theme="1"/>
        <rFont val="Arial Narrow"/>
        <family val="2"/>
      </rPr>
      <t>LOS PROPONENTE NO PODRAN MODIFICAR EL ITEM SEÑALADO COMO NO MODIFICABLE (NO SE PUEDEN CAMBIAR LOS VALORES ECONÓMICOS) SO PENA DE RECHAZO.</t>
    </r>
  </si>
  <si>
    <r>
      <t xml:space="preserve">NOTA: </t>
    </r>
    <r>
      <rPr>
        <sz val="11"/>
        <color theme="1"/>
        <rFont val="Arial Narrow"/>
        <family val="2"/>
      </rPr>
      <t>EL ITEM</t>
    </r>
    <r>
      <rPr>
        <b/>
        <sz val="11"/>
        <color theme="1"/>
        <rFont val="Arial Narrow"/>
        <family val="2"/>
      </rPr>
      <t xml:space="preserve"> NO MODIFICABLE </t>
    </r>
    <r>
      <rPr>
        <sz val="11"/>
        <color theme="1"/>
        <rFont val="Arial Narrow"/>
        <family val="2"/>
      </rPr>
      <t xml:space="preserve">SE SEÑALA DE ESTA MANERA PARA EFECTOS DE LA PRESENTACIÓN DE LA OFERTA ECONÓMICA, SIN EMBARGO, DENTRO DEL PLAZO DE EJECUCIÓN SERÁ CANCELADO COMO GASTO REEMBOLSABLE, ES DECIR, SE PAGARÁ EL VALOR EFECTIVAMENTE EJECUTADO Y SOPORTADO (FACTURAS) Y APROBADO POR LA INTERVENTORÍA. </t>
    </r>
  </si>
  <si>
    <t>ANEXO 03 - PRESUPUESTO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</si>
</sst>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164" formatCode="_-&quot;$&quot;\ * #,##0.00_-;\-&quot;$&quot;\ * #,##0.00_-;_-&quot;$&quot;\ * &quot;-&quot;_-;_-@_-"/>
    <numFmt numFmtId="165" formatCode="#,##0.0"/>
    <numFmt numFmtId="166" formatCode="0.0"/>
    <numFmt numFmtId="167" formatCode="_-&quot;$&quot;\ * #,##0_-;\-&quot;$&quot;\ * #,##0_-;_-&quot;$&quot;\ * &quot;-&quot;_-;_-@"/>
    <numFmt numFmtId="168" formatCode="_(* #,##0.00_);_(* \(#,##0.00\);_(* &quot;-&quot;??_);_(@_)"/>
    <numFmt numFmtId="169" formatCode="_-&quot;$&quot;\ * #,##0_-;\-&quot;$&quot;\ * #,##0_-;_-&quot;$&quot;\ * &quot;-&quot;??_-;_-@_-"/>
  </numFmts>
  <fonts count="14" x14ac:knownFonts="1">
    <font>
      <sz val="11"/>
      <color theme="1"/>
      <name val="Calibri"/>
      <family val="2"/>
      <scheme val="minor"/>
    </font>
    <font>
      <sz val="11"/>
      <color theme="1"/>
      <name val="Calibri"/>
      <family val="2"/>
      <scheme val="minor"/>
    </font>
    <font>
      <b/>
      <sz val="22"/>
      <color theme="1"/>
      <name val="Arial Narrow"/>
      <family val="2"/>
    </font>
    <font>
      <sz val="11"/>
      <color theme="1"/>
      <name val="Arial Narrow"/>
      <family val="2"/>
    </font>
    <font>
      <sz val="10"/>
      <color rgb="FF000000"/>
      <name val="Times New Roman"/>
      <family val="1"/>
    </font>
    <font>
      <b/>
      <sz val="14"/>
      <name val="Arial Narrow"/>
      <family val="2"/>
    </font>
    <font>
      <b/>
      <sz val="11"/>
      <color theme="1"/>
      <name val="Arial Narrow"/>
      <family val="2"/>
    </font>
    <font>
      <sz val="11"/>
      <name val="Arial Narrow"/>
      <family val="2"/>
    </font>
    <font>
      <sz val="11"/>
      <color theme="1"/>
      <name val="Arial"/>
      <family val="2"/>
    </font>
    <font>
      <sz val="10"/>
      <name val="Arial"/>
      <family val="2"/>
    </font>
    <font>
      <sz val="12"/>
      <color theme="1"/>
      <name val="Arial Narrow"/>
      <family val="2"/>
    </font>
    <font>
      <b/>
      <sz val="11"/>
      <color theme="0"/>
      <name val="Arial Narrow"/>
      <family val="2"/>
    </font>
    <font>
      <b/>
      <sz val="16"/>
      <color theme="1"/>
      <name val="Arial Narrow"/>
      <family val="2"/>
    </font>
    <font>
      <sz val="16"/>
      <name val="Arial Narrow"/>
      <family val="2"/>
    </font>
  </fonts>
  <fills count="1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BCD75A"/>
        <bgColor indexed="64"/>
      </patternFill>
    </fill>
    <fill>
      <patternFill patternType="solid">
        <fgColor theme="0" tint="-0.14999847407452621"/>
        <bgColor theme="0"/>
      </patternFill>
    </fill>
    <fill>
      <patternFill patternType="solid">
        <fgColor rgb="FF004237"/>
        <bgColor rgb="FF004237"/>
      </patternFill>
    </fill>
    <fill>
      <patternFill patternType="solid">
        <fgColor rgb="FF8CD05A"/>
        <bgColor rgb="FF8CD05A"/>
      </patternFill>
    </fill>
    <fill>
      <patternFill patternType="solid">
        <fgColor rgb="FFFFC000"/>
        <bgColor rgb="FF8CD05A"/>
      </patternFill>
    </fill>
    <fill>
      <patternFill patternType="solid">
        <fgColor rgb="FF00B050"/>
        <bgColor indexed="64"/>
      </patternFill>
    </fill>
    <fill>
      <patternFill patternType="solid">
        <fgColor rgb="FF00B050"/>
        <bgColor rgb="FF8CD05A"/>
      </patternFill>
    </fill>
    <fill>
      <patternFill patternType="solid">
        <fgColor theme="2" tint="-9.9978637043366805E-2"/>
        <bgColor indexed="64"/>
      </patternFill>
    </fill>
    <fill>
      <patternFill patternType="solid">
        <fgColor theme="2" tint="-9.9978637043366805E-2"/>
        <bgColor rgb="FF8CD05A"/>
      </patternFill>
    </fill>
  </fills>
  <borders count="3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rgb="FF000000"/>
      </right>
      <top style="thin">
        <color rgb="FF000000"/>
      </top>
      <bottom style="thin">
        <color indexed="64"/>
      </bottom>
      <diagonal/>
    </border>
    <border>
      <left style="medium">
        <color indexed="64"/>
      </left>
      <right/>
      <top style="thin">
        <color indexed="64"/>
      </top>
      <bottom/>
      <diagonal/>
    </border>
    <border>
      <left/>
      <right/>
      <top style="thin">
        <color rgb="FF000000"/>
      </top>
      <bottom style="thin">
        <color indexed="64"/>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xf numFmtId="0" fontId="4" fillId="0" borderId="0"/>
    <xf numFmtId="42" fontId="4" fillId="0" borderId="0" applyFont="0" applyFill="0" applyBorder="0" applyAlignment="0" applyProtection="0"/>
    <xf numFmtId="9" fontId="4" fillId="0" borderId="0" applyFont="0" applyFill="0" applyBorder="0" applyAlignment="0" applyProtection="0"/>
    <xf numFmtId="0" fontId="9" fillId="0" borderId="0"/>
    <xf numFmtId="0" fontId="8" fillId="0" borderId="0"/>
    <xf numFmtId="42" fontId="8" fillId="0" borderId="0" applyFont="0" applyFill="0" applyBorder="0" applyAlignment="0" applyProtection="0"/>
    <xf numFmtId="9" fontId="8" fillId="0" borderId="0" applyFont="0" applyFill="0" applyBorder="0" applyAlignment="0" applyProtection="0"/>
    <xf numFmtId="44" fontId="1" fillId="0" borderId="0" applyFont="0" applyFill="0" applyBorder="0" applyAlignment="0" applyProtection="0"/>
  </cellStyleXfs>
  <cellXfs count="114">
    <xf numFmtId="0" fontId="0" fillId="0" borderId="0" xfId="0"/>
    <xf numFmtId="10" fontId="6" fillId="5" borderId="3" xfId="3" applyNumberFormat="1" applyFont="1" applyFill="1" applyBorder="1" applyAlignment="1">
      <alignment horizontal="center" vertical="center"/>
    </xf>
    <xf numFmtId="0" fontId="3" fillId="0" borderId="3" xfId="4" applyFont="1" applyBorder="1" applyAlignment="1">
      <alignment horizontal="center" vertical="center"/>
    </xf>
    <xf numFmtId="0" fontId="3" fillId="0" borderId="0" xfId="5" applyFont="1" applyAlignment="1">
      <alignment vertical="center"/>
    </xf>
    <xf numFmtId="0" fontId="3" fillId="0" borderId="0" xfId="5" applyFont="1" applyAlignment="1">
      <alignment horizontal="center" vertical="center"/>
    </xf>
    <xf numFmtId="0" fontId="8" fillId="0" borderId="0" xfId="5"/>
    <xf numFmtId="0" fontId="3" fillId="0" borderId="0" xfId="5" applyFont="1"/>
    <xf numFmtId="0" fontId="3" fillId="0" borderId="0" xfId="5" applyFont="1" applyAlignment="1">
      <alignment horizontal="center"/>
    </xf>
    <xf numFmtId="166" fontId="3" fillId="0" borderId="0" xfId="5" applyNumberFormat="1" applyFont="1" applyAlignment="1">
      <alignment horizontal="center"/>
    </xf>
    <xf numFmtId="166" fontId="3" fillId="0" borderId="0" xfId="5" applyNumberFormat="1" applyFont="1"/>
    <xf numFmtId="0" fontId="3" fillId="9" borderId="3" xfId="5" applyFont="1" applyFill="1" applyBorder="1" applyAlignment="1">
      <alignment horizontal="center" vertical="center"/>
    </xf>
    <xf numFmtId="42" fontId="3" fillId="4" borderId="3" xfId="6" applyFont="1" applyFill="1" applyBorder="1" applyAlignment="1">
      <alignment vertical="center"/>
    </xf>
    <xf numFmtId="0" fontId="6" fillId="9" borderId="3" xfId="5" applyFont="1" applyFill="1" applyBorder="1" applyAlignment="1">
      <alignment horizontal="right" vertical="center"/>
    </xf>
    <xf numFmtId="165" fontId="3" fillId="4" borderId="3" xfId="5" applyNumberFormat="1" applyFont="1" applyFill="1" applyBorder="1" applyAlignment="1">
      <alignment horizontal="center" vertical="center"/>
    </xf>
    <xf numFmtId="0" fontId="3" fillId="0" borderId="3" xfId="4" applyFont="1" applyBorder="1" applyAlignment="1">
      <alignment horizontal="left" vertical="center" wrapText="1"/>
    </xf>
    <xf numFmtId="42" fontId="6" fillId="8" borderId="8" xfId="2" applyFont="1" applyFill="1" applyBorder="1" applyAlignment="1">
      <alignment vertical="center"/>
    </xf>
    <xf numFmtId="0" fontId="5" fillId="0" borderId="0" xfId="1" applyFont="1" applyBorder="1" applyAlignment="1">
      <alignment horizontal="center" vertical="center" wrapText="1"/>
    </xf>
    <xf numFmtId="0" fontId="8" fillId="0" borderId="1" xfId="5" applyBorder="1"/>
    <xf numFmtId="0" fontId="8" fillId="0" borderId="0" xfId="5" applyBorder="1"/>
    <xf numFmtId="0" fontId="8" fillId="0" borderId="2" xfId="5" applyBorder="1"/>
    <xf numFmtId="169" fontId="6" fillId="5" borderId="4" xfId="8" applyNumberFormat="1" applyFont="1" applyFill="1" applyBorder="1" applyAlignment="1">
      <alignment horizontal="center" vertical="center"/>
    </xf>
    <xf numFmtId="0" fontId="10" fillId="0" borderId="0" xfId="5" applyFont="1" applyAlignment="1">
      <alignment vertical="center"/>
    </xf>
    <xf numFmtId="167" fontId="10" fillId="0" borderId="0" xfId="5" applyNumberFormat="1" applyFont="1" applyAlignment="1">
      <alignment vertical="center"/>
    </xf>
    <xf numFmtId="0" fontId="5" fillId="0" borderId="0" xfId="1" applyFont="1" applyBorder="1" applyAlignment="1">
      <alignment horizontal="left" vertical="center" wrapText="1"/>
    </xf>
    <xf numFmtId="0" fontId="8" fillId="0" borderId="0" xfId="5" applyBorder="1" applyAlignment="1">
      <alignment horizontal="left"/>
    </xf>
    <xf numFmtId="0" fontId="3" fillId="0" borderId="0" xfId="5" applyFont="1" applyAlignment="1">
      <alignment horizontal="left" vertical="center"/>
    </xf>
    <xf numFmtId="0" fontId="8" fillId="0" borderId="0" xfId="5" applyAlignment="1">
      <alignment horizontal="left"/>
    </xf>
    <xf numFmtId="168" fontId="11" fillId="11" borderId="11" xfId="5" applyNumberFormat="1" applyFont="1" applyFill="1" applyBorder="1" applyAlignment="1">
      <alignment horizontal="center" vertical="center" wrapText="1"/>
    </xf>
    <xf numFmtId="167" fontId="6" fillId="13" borderId="32" xfId="5" applyNumberFormat="1" applyFont="1" applyFill="1" applyBorder="1" applyAlignment="1">
      <alignment vertical="center"/>
    </xf>
    <xf numFmtId="167" fontId="6" fillId="0" borderId="10" xfId="5" applyNumberFormat="1" applyFont="1" applyFill="1" applyBorder="1" applyAlignment="1">
      <alignment vertical="center"/>
    </xf>
    <xf numFmtId="167" fontId="6" fillId="15" borderId="32" xfId="5" applyNumberFormat="1" applyFont="1" applyFill="1" applyBorder="1" applyAlignment="1">
      <alignment vertical="center"/>
    </xf>
    <xf numFmtId="10" fontId="3" fillId="0" borderId="10" xfId="5" applyNumberFormat="1" applyFont="1" applyFill="1" applyBorder="1" applyAlignment="1">
      <alignment horizontal="center" vertical="center"/>
    </xf>
    <xf numFmtId="167" fontId="3" fillId="0" borderId="24" xfId="5" applyNumberFormat="1" applyFont="1" applyFill="1" applyBorder="1" applyAlignment="1">
      <alignment vertical="center"/>
    </xf>
    <xf numFmtId="10" fontId="3" fillId="0" borderId="10" xfId="5" applyNumberFormat="1" applyFont="1" applyFill="1" applyBorder="1" applyAlignment="1">
      <alignment horizontal="center" vertical="center" wrapText="1"/>
    </xf>
    <xf numFmtId="167" fontId="6" fillId="17" borderId="32" xfId="5" applyNumberFormat="1" applyFont="1" applyFill="1" applyBorder="1" applyAlignment="1">
      <alignment vertical="center"/>
    </xf>
    <xf numFmtId="167" fontId="6" fillId="7" borderId="24" xfId="5" applyNumberFormat="1" applyFont="1" applyFill="1" applyBorder="1" applyAlignment="1">
      <alignment vertical="center"/>
    </xf>
    <xf numFmtId="10" fontId="6" fillId="7" borderId="10" xfId="5" applyNumberFormat="1" applyFont="1" applyFill="1" applyBorder="1" applyAlignment="1">
      <alignment horizontal="center" vertical="center"/>
    </xf>
    <xf numFmtId="44" fontId="3" fillId="0" borderId="0" xfId="8" applyFont="1" applyAlignment="1">
      <alignment vertical="center"/>
    </xf>
    <xf numFmtId="44" fontId="3" fillId="0" borderId="0" xfId="8" applyFont="1"/>
    <xf numFmtId="42" fontId="10" fillId="0" borderId="0" xfId="5" applyNumberFormat="1" applyFont="1" applyAlignment="1">
      <alignment vertical="center"/>
    </xf>
    <xf numFmtId="42" fontId="6" fillId="8" borderId="26" xfId="2" applyFont="1" applyFill="1" applyBorder="1" applyAlignment="1">
      <alignment horizontal="center" vertical="center"/>
    </xf>
    <xf numFmtId="42" fontId="6" fillId="8" borderId="20" xfId="2" applyFont="1" applyFill="1" applyBorder="1" applyAlignment="1">
      <alignment horizontal="center" vertical="center"/>
    </xf>
    <xf numFmtId="0" fontId="3" fillId="0" borderId="0" xfId="5" applyFont="1" applyAlignment="1">
      <alignment horizontal="left" vertical="center"/>
    </xf>
    <xf numFmtId="0" fontId="6" fillId="0" borderId="0" xfId="5" applyFont="1" applyAlignment="1">
      <alignment horizontal="left" vertical="center" wrapText="1"/>
    </xf>
    <xf numFmtId="10" fontId="6" fillId="5" borderId="6" xfId="3" applyNumberFormat="1" applyFont="1" applyFill="1" applyBorder="1" applyAlignment="1">
      <alignment horizontal="right" vertical="center"/>
    </xf>
    <xf numFmtId="10" fontId="6" fillId="5" borderId="7" xfId="3" applyNumberFormat="1" applyFont="1" applyFill="1" applyBorder="1" applyAlignment="1">
      <alignment horizontal="right" vertical="center"/>
    </xf>
    <xf numFmtId="10" fontId="6" fillId="5" borderId="5" xfId="3" applyNumberFormat="1" applyFont="1" applyFill="1" applyBorder="1" applyAlignment="1">
      <alignment horizontal="right" vertical="center"/>
    </xf>
    <xf numFmtId="42" fontId="6" fillId="6" borderId="17" xfId="2" applyFont="1" applyFill="1" applyBorder="1" applyAlignment="1">
      <alignment horizontal="center" vertical="center"/>
    </xf>
    <xf numFmtId="42" fontId="6" fillId="6" borderId="16" xfId="2" applyFont="1" applyFill="1" applyBorder="1" applyAlignment="1">
      <alignment horizontal="center" vertical="center"/>
    </xf>
    <xf numFmtId="42" fontId="6" fillId="16" borderId="17" xfId="2" applyFont="1" applyFill="1" applyBorder="1" applyAlignment="1">
      <alignment horizontal="center" vertical="center"/>
    </xf>
    <xf numFmtId="42" fontId="6" fillId="16" borderId="16" xfId="2" applyFont="1" applyFill="1" applyBorder="1" applyAlignment="1">
      <alignment horizontal="center" vertical="center"/>
    </xf>
    <xf numFmtId="0" fontId="6" fillId="10" borderId="25" xfId="5" applyFont="1" applyFill="1" applyBorder="1" applyAlignment="1">
      <alignment horizontal="center" vertical="center" wrapText="1"/>
    </xf>
    <xf numFmtId="0" fontId="6" fillId="10" borderId="18" xfId="5" applyFont="1" applyFill="1" applyBorder="1" applyAlignment="1">
      <alignment horizontal="center" vertical="center" wrapText="1"/>
    </xf>
    <xf numFmtId="0" fontId="6" fillId="10" borderId="19" xfId="5" applyFont="1" applyFill="1" applyBorder="1" applyAlignment="1">
      <alignment horizontal="center" vertical="center" wrapText="1"/>
    </xf>
    <xf numFmtId="42" fontId="6" fillId="14" borderId="17" xfId="2" applyFont="1" applyFill="1" applyBorder="1" applyAlignment="1">
      <alignment horizontal="center" vertical="center"/>
    </xf>
    <xf numFmtId="42" fontId="6" fillId="14" borderId="16" xfId="2" applyFont="1" applyFill="1" applyBorder="1" applyAlignment="1">
      <alignment horizontal="center" vertical="center"/>
    </xf>
    <xf numFmtId="0" fontId="6" fillId="0" borderId="25" xfId="5" applyFont="1" applyFill="1" applyBorder="1" applyAlignment="1">
      <alignment horizontal="right" vertical="center" wrapText="1"/>
    </xf>
    <xf numFmtId="0" fontId="6" fillId="0" borderId="18" xfId="5" applyFont="1" applyFill="1" applyBorder="1" applyAlignment="1">
      <alignment horizontal="right" vertical="center" wrapText="1"/>
    </xf>
    <xf numFmtId="0" fontId="6" fillId="0" borderId="19" xfId="5" applyFont="1" applyFill="1" applyBorder="1" applyAlignment="1">
      <alignment horizontal="right" vertical="center" wrapText="1"/>
    </xf>
    <xf numFmtId="0" fontId="2" fillId="2" borderId="3" xfId="0" applyFont="1" applyFill="1" applyBorder="1" applyAlignment="1">
      <alignment horizontal="center" vertical="center"/>
    </xf>
    <xf numFmtId="0" fontId="5" fillId="0" borderId="14"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3" xfId="1" applyFont="1" applyBorder="1" applyAlignment="1">
      <alignment horizontal="center" vertical="center" wrapText="1"/>
    </xf>
    <xf numFmtId="0" fontId="6" fillId="3" borderId="21" xfId="5" applyFont="1" applyFill="1" applyBorder="1" applyAlignment="1">
      <alignment horizontal="center" vertical="center"/>
    </xf>
    <xf numFmtId="0" fontId="7" fillId="3" borderId="22" xfId="5" applyFont="1" applyFill="1" applyBorder="1"/>
    <xf numFmtId="0" fontId="7" fillId="3" borderId="23" xfId="5" applyFont="1" applyFill="1" applyBorder="1"/>
    <xf numFmtId="0" fontId="6" fillId="0" borderId="30" xfId="5" applyFont="1" applyFill="1" applyBorder="1" applyAlignment="1">
      <alignment horizontal="center" vertical="center" wrapText="1"/>
    </xf>
    <xf numFmtId="0" fontId="6" fillId="0" borderId="15" xfId="5" applyFont="1" applyFill="1" applyBorder="1" applyAlignment="1">
      <alignment horizontal="center" vertical="center" wrapText="1"/>
    </xf>
    <xf numFmtId="0" fontId="6" fillId="0" borderId="13" xfId="5" applyFont="1" applyFill="1" applyBorder="1" applyAlignment="1">
      <alignment horizontal="center" vertical="center" wrapText="1"/>
    </xf>
    <xf numFmtId="0" fontId="11" fillId="11" borderId="28" xfId="5" applyFont="1" applyFill="1" applyBorder="1" applyAlignment="1">
      <alignment horizontal="center" vertical="center" wrapText="1"/>
    </xf>
    <xf numFmtId="0" fontId="11" fillId="11" borderId="29" xfId="5" applyFont="1" applyFill="1" applyBorder="1" applyAlignment="1">
      <alignment horizontal="center" vertical="center" wrapText="1"/>
    </xf>
    <xf numFmtId="0" fontId="11" fillId="11" borderId="9" xfId="5" applyFont="1" applyFill="1" applyBorder="1" applyAlignment="1">
      <alignment horizontal="center" vertical="center" wrapText="1"/>
    </xf>
    <xf numFmtId="0" fontId="6" fillId="0" borderId="31" xfId="5" applyFont="1" applyFill="1" applyBorder="1" applyAlignment="1">
      <alignment horizontal="center" vertical="center" wrapText="1"/>
    </xf>
    <xf numFmtId="0" fontId="6" fillId="0" borderId="7" xfId="5" applyFont="1" applyFill="1" applyBorder="1" applyAlignment="1">
      <alignment horizontal="center" vertical="center" wrapText="1"/>
    </xf>
    <xf numFmtId="0" fontId="6" fillId="0" borderId="27" xfId="5" applyFont="1" applyFill="1" applyBorder="1" applyAlignment="1">
      <alignment horizontal="center" vertical="center" wrapText="1"/>
    </xf>
    <xf numFmtId="0" fontId="12" fillId="3" borderId="21" xfId="5" applyFont="1" applyFill="1" applyBorder="1" applyAlignment="1">
      <alignment horizontal="center" vertical="center"/>
    </xf>
    <xf numFmtId="0" fontId="13" fillId="3" borderId="22" xfId="5" applyFont="1" applyFill="1" applyBorder="1"/>
    <xf numFmtId="0" fontId="13" fillId="3" borderId="23" xfId="5" applyFont="1" applyFill="1" applyBorder="1"/>
    <xf numFmtId="0" fontId="6" fillId="12" borderId="3" xfId="5" applyFont="1" applyFill="1" applyBorder="1" applyAlignment="1">
      <alignment horizontal="center" vertical="center" wrapText="1"/>
    </xf>
    <xf numFmtId="0" fontId="6" fillId="9" borderId="3" xfId="5" applyFont="1" applyFill="1" applyBorder="1" applyAlignment="1">
      <alignment horizontal="left" vertical="center"/>
    </xf>
    <xf numFmtId="0" fontId="6" fillId="9" borderId="3" xfId="5" applyFont="1" applyFill="1" applyBorder="1" applyAlignment="1">
      <alignment horizontal="left" vertical="center" wrapText="1"/>
    </xf>
    <xf numFmtId="42" fontId="6" fillId="14" borderId="3" xfId="2" applyFont="1" applyFill="1" applyBorder="1" applyAlignment="1">
      <alignment horizontal="center" vertical="center"/>
    </xf>
    <xf numFmtId="0" fontId="6" fillId="0" borderId="3" xfId="5" applyFont="1" applyFill="1" applyBorder="1" applyAlignment="1">
      <alignment horizontal="right" vertical="center" wrapText="1"/>
    </xf>
    <xf numFmtId="10" fontId="3" fillId="0" borderId="3" xfId="5" applyNumberFormat="1" applyFont="1" applyFill="1" applyBorder="1" applyAlignment="1">
      <alignment horizontal="center" vertical="center"/>
    </xf>
    <xf numFmtId="10" fontId="3" fillId="0" borderId="3" xfId="5" applyNumberFormat="1" applyFont="1" applyFill="1" applyBorder="1" applyAlignment="1">
      <alignment horizontal="center" vertical="center" wrapText="1"/>
    </xf>
    <xf numFmtId="10" fontId="6" fillId="5" borderId="3" xfId="3" applyNumberFormat="1" applyFont="1" applyFill="1" applyBorder="1" applyAlignment="1">
      <alignment horizontal="right" vertical="center"/>
    </xf>
    <xf numFmtId="42" fontId="6" fillId="6" borderId="3" xfId="2" applyFont="1" applyFill="1" applyBorder="1" applyAlignment="1">
      <alignment horizontal="center" vertical="center"/>
    </xf>
    <xf numFmtId="42" fontId="6" fillId="16" borderId="3" xfId="2" applyFont="1" applyFill="1" applyBorder="1" applyAlignment="1">
      <alignment horizontal="center" vertical="center"/>
    </xf>
    <xf numFmtId="0" fontId="6" fillId="10" borderId="3" xfId="5" applyFont="1" applyFill="1" applyBorder="1" applyAlignment="1">
      <alignment horizontal="center" vertical="center" wrapText="1"/>
    </xf>
    <xf numFmtId="10" fontId="6" fillId="7" borderId="3" xfId="5" applyNumberFormat="1" applyFont="1" applyFill="1" applyBorder="1" applyAlignment="1">
      <alignment horizontal="center" vertical="center"/>
    </xf>
    <xf numFmtId="0" fontId="11" fillId="11" borderId="33" xfId="5" applyFont="1" applyFill="1" applyBorder="1" applyAlignment="1">
      <alignment horizontal="center" vertical="center" wrapText="1"/>
    </xf>
    <xf numFmtId="0" fontId="11" fillId="11" borderId="34" xfId="5" applyFont="1" applyFill="1" applyBorder="1" applyAlignment="1">
      <alignment horizontal="left" vertical="center" wrapText="1"/>
    </xf>
    <xf numFmtId="0" fontId="11" fillId="11" borderId="34" xfId="5" applyFont="1" applyFill="1" applyBorder="1" applyAlignment="1">
      <alignment horizontal="center" vertical="center" wrapText="1"/>
    </xf>
    <xf numFmtId="168" fontId="11" fillId="11" borderId="34" xfId="5" applyNumberFormat="1" applyFont="1" applyFill="1" applyBorder="1" applyAlignment="1">
      <alignment horizontal="center" vertical="center" wrapText="1"/>
    </xf>
    <xf numFmtId="168" fontId="11" fillId="11" borderId="35" xfId="5" applyNumberFormat="1" applyFont="1" applyFill="1" applyBorder="1" applyAlignment="1">
      <alignment horizontal="center" vertical="center" wrapText="1"/>
    </xf>
    <xf numFmtId="0" fontId="6" fillId="12" borderId="36" xfId="5" applyFont="1" applyFill="1" applyBorder="1" applyAlignment="1">
      <alignment horizontal="center" vertical="center" wrapText="1"/>
    </xf>
    <xf numFmtId="167" fontId="6" fillId="12" borderId="4" xfId="5" applyNumberFormat="1" applyFont="1" applyFill="1" applyBorder="1" applyAlignment="1">
      <alignment vertical="center"/>
    </xf>
    <xf numFmtId="0" fontId="6" fillId="9" borderId="36" xfId="5" applyFont="1" applyFill="1" applyBorder="1" applyAlignment="1">
      <alignment horizontal="center" vertical="center"/>
    </xf>
    <xf numFmtId="42" fontId="6" fillId="9" borderId="4" xfId="5" applyNumberFormat="1" applyFont="1" applyFill="1" applyBorder="1" applyAlignment="1">
      <alignment horizontal="center" vertical="center"/>
    </xf>
    <xf numFmtId="0" fontId="3" fillId="0" borderId="36" xfId="4" applyFont="1" applyBorder="1" applyAlignment="1">
      <alignment horizontal="center" vertical="center"/>
    </xf>
    <xf numFmtId="164" fontId="3" fillId="4" borderId="4" xfId="6" applyNumberFormat="1" applyFont="1" applyFill="1" applyBorder="1" applyAlignment="1">
      <alignment vertical="center"/>
    </xf>
    <xf numFmtId="42" fontId="6" fillId="14" borderId="36" xfId="2" applyFont="1" applyFill="1" applyBorder="1" applyAlignment="1">
      <alignment horizontal="center" vertical="center"/>
    </xf>
    <xf numFmtId="167" fontId="6" fillId="15" borderId="4" xfId="5" applyNumberFormat="1" applyFont="1" applyFill="1" applyBorder="1" applyAlignment="1">
      <alignment vertical="center"/>
    </xf>
    <xf numFmtId="0" fontId="6" fillId="0" borderId="36" xfId="5" applyFont="1" applyFill="1" applyBorder="1" applyAlignment="1">
      <alignment horizontal="right" vertical="center" wrapText="1"/>
    </xf>
    <xf numFmtId="167" fontId="3" fillId="0" borderId="4" xfId="5" applyNumberFormat="1" applyFont="1" applyFill="1" applyBorder="1" applyAlignment="1">
      <alignment vertical="center"/>
    </xf>
    <xf numFmtId="10" fontId="6" fillId="5" borderId="36" xfId="3" applyNumberFormat="1" applyFont="1" applyFill="1" applyBorder="1" applyAlignment="1">
      <alignment horizontal="right" vertical="center"/>
    </xf>
    <xf numFmtId="42" fontId="6" fillId="6" borderId="36" xfId="2" applyFont="1" applyFill="1" applyBorder="1" applyAlignment="1">
      <alignment horizontal="center" vertical="center"/>
    </xf>
    <xf numFmtId="167" fontId="6" fillId="13" borderId="4" xfId="5" applyNumberFormat="1" applyFont="1" applyFill="1" applyBorder="1" applyAlignment="1">
      <alignment vertical="center"/>
    </xf>
    <xf numFmtId="42" fontId="6" fillId="16" borderId="36" xfId="2" applyFont="1" applyFill="1" applyBorder="1" applyAlignment="1">
      <alignment horizontal="center" vertical="center"/>
    </xf>
    <xf numFmtId="167" fontId="6" fillId="17" borderId="4" xfId="5" applyNumberFormat="1" applyFont="1" applyFill="1" applyBorder="1" applyAlignment="1">
      <alignment vertical="center"/>
    </xf>
    <xf numFmtId="0" fontId="6" fillId="10" borderId="36" xfId="5" applyFont="1" applyFill="1" applyBorder="1" applyAlignment="1">
      <alignment horizontal="center" vertical="center" wrapText="1"/>
    </xf>
    <xf numFmtId="167" fontId="6" fillId="7" borderId="4" xfId="5" applyNumberFormat="1" applyFont="1" applyFill="1" applyBorder="1" applyAlignment="1">
      <alignment vertical="center"/>
    </xf>
    <xf numFmtId="42" fontId="6" fillId="8" borderId="37" xfId="2" applyFont="1" applyFill="1" applyBorder="1" applyAlignment="1">
      <alignment horizontal="center" vertical="center"/>
    </xf>
    <xf numFmtId="42" fontId="6" fillId="8" borderId="38" xfId="2" applyFont="1" applyFill="1" applyBorder="1" applyAlignment="1">
      <alignment horizontal="center" vertical="center"/>
    </xf>
  </cellXfs>
  <cellStyles count="9">
    <cellStyle name="Moneda" xfId="8" builtinId="4"/>
    <cellStyle name="Moneda [0] 2" xfId="6" xr:uid="{B2B66AFE-7FC0-4877-8373-476C18F9B471}"/>
    <cellStyle name="Moneda [0] 3 3" xfId="2" xr:uid="{26BC581D-89EF-4985-9434-6F71A7F0985A}"/>
    <cellStyle name="Normal" xfId="0" builtinId="0"/>
    <cellStyle name="Normal 2" xfId="5" xr:uid="{EC5A7675-4611-431B-9D59-647658135594}"/>
    <cellStyle name="Normal 2 10 2 2" xfId="4" xr:uid="{60E83FCC-E013-4838-8373-ED75123C6965}"/>
    <cellStyle name="Normal 4" xfId="1" xr:uid="{A3E8F049-03E4-47A6-9C9A-711312D2D9F0}"/>
    <cellStyle name="Porcentaje 2" xfId="3" xr:uid="{EE722D6C-15B8-4409-A748-928AB48B2450}"/>
    <cellStyle name="Porcentaje 3" xfId="7" xr:uid="{C42522D8-E0D1-4253-8157-6C2ADD1625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microsoft.com/office/2017/10/relationships/person" Target="persons/perso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aola%20Pati&#241;o\AppData\Local\Microsoft\Windows\Temporary%20Internet%20Files\Content.Outlook\EGT9VZJ0\2kprincipal\licitaciones2\Datos\LICITACIONES\Planes%20de%20accion\DATOS\Equipos\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 val="JUL-colombser"/>
      <sheetName val="DMS-C"/>
      <sheetName val="Assm"/>
      <sheetName val="TARIFAS_BASE"/>
      <sheetName val="BD_Mov_HPL"/>
      <sheetName val="UNITARIOS"/>
      <sheetName val="EN-DIC97"/>
      <sheetName val="CALIDAD"/>
      <sheetName val="1.2 COSTOS PERSONAL"/>
      <sheetName val="1. RECURSOS PERSONAL"/>
      <sheetName val="3. MATERIALES Y CONSUMIBLES"/>
      <sheetName val="4. EQUIPOS"/>
      <sheetName val="6. SUMINISTROS ESPECIALES"/>
      <sheetName val="5. HERRAMIENTAS"/>
      <sheetName val="2. RECURSOS VEHÍCULOS"/>
      <sheetName val="Mapeo"/>
      <sheetName val="DETALLADO"/>
      <sheetName val="2006 BS"/>
      <sheetName val="PACIFIC"/>
      <sheetName val="BALANCE USGAAP 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refreshError="1"/>
      <sheetData sheetId="93" refreshError="1"/>
      <sheetData sheetId="94"/>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 sheetId="618" refreshError="1"/>
      <sheetData sheetId="619" refreshError="1"/>
      <sheetData sheetId="620" refreshError="1"/>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2">
          <cell r="A2">
            <v>1000</v>
          </cell>
          <cell r="B2">
            <v>0</v>
          </cell>
          <cell r="C2">
            <v>0</v>
          </cell>
          <cell r="D2">
            <v>0</v>
          </cell>
        </row>
        <row r="3">
          <cell r="A3">
            <v>1001</v>
          </cell>
          <cell r="B3" t="str">
            <v>Aspersor manual</v>
          </cell>
          <cell r="C3" t="str">
            <v>$/hora</v>
          </cell>
          <cell r="D3">
            <v>2726</v>
          </cell>
        </row>
        <row r="4">
          <cell r="A4">
            <v>1002</v>
          </cell>
          <cell r="B4" t="str">
            <v>Bomba eléctrica para accionar la celda</v>
          </cell>
          <cell r="C4" t="str">
            <v>$/hora</v>
          </cell>
          <cell r="D4">
            <v>57500</v>
          </cell>
        </row>
        <row r="5">
          <cell r="A5">
            <v>1003</v>
          </cell>
          <cell r="B5" t="str">
            <v>Cargador sobre orugas Capacidad 0,76 m3, incluye operario</v>
          </cell>
          <cell r="C5" t="str">
            <v>$/hora</v>
          </cell>
          <cell r="D5">
            <v>86930</v>
          </cell>
        </row>
        <row r="6">
          <cell r="A6">
            <v>1004</v>
          </cell>
          <cell r="B6" t="str">
            <v>Cargador sobre orugas Capacidad  1,33 m3 incluye operario</v>
          </cell>
          <cell r="C6" t="str">
            <v>$/hora</v>
          </cell>
          <cell r="D6">
            <v>115430</v>
          </cell>
        </row>
        <row r="7">
          <cell r="A7">
            <v>1005</v>
          </cell>
          <cell r="B7" t="str">
            <v>Cargador sobre orugas, Capacidad 1,85 m3, incluye operario</v>
          </cell>
          <cell r="C7" t="str">
            <v>$/hora</v>
          </cell>
          <cell r="D7">
            <v>139680</v>
          </cell>
        </row>
        <row r="8">
          <cell r="A8">
            <v>1006</v>
          </cell>
          <cell r="B8" t="str">
            <v>Camion 350</v>
          </cell>
          <cell r="C8" t="str">
            <v>$/hora</v>
          </cell>
          <cell r="D8">
            <v>50250</v>
          </cell>
        </row>
        <row r="9">
          <cell r="A9">
            <v>1007</v>
          </cell>
          <cell r="B9" t="str">
            <v>Camioneta D-300</v>
          </cell>
          <cell r="C9" t="str">
            <v>$/hora</v>
          </cell>
          <cell r="D9">
            <v>44290</v>
          </cell>
        </row>
        <row r="10">
          <cell r="A10">
            <v>1008</v>
          </cell>
          <cell r="B10" t="str">
            <v>Camabaja</v>
          </cell>
          <cell r="C10" t="str">
            <v>$/hora</v>
          </cell>
          <cell r="D10">
            <v>16330</v>
          </cell>
        </row>
        <row r="11">
          <cell r="A11">
            <v>1009</v>
          </cell>
          <cell r="B11" t="str">
            <v>Minicargador sobre ruedas Potencia &lt; 80 HP. Capacidad 0,75 m3. No incluye operario</v>
          </cell>
          <cell r="C11" t="str">
            <v>$/hora</v>
          </cell>
          <cell r="D11">
            <v>64500</v>
          </cell>
        </row>
        <row r="12">
          <cell r="A12">
            <v>1010</v>
          </cell>
          <cell r="B12" t="str">
            <v>Cargador sobre ruedas Potencia &gt; 80 HP Capacidad de carga 1,0 m3. incluye operario</v>
          </cell>
          <cell r="C12" t="str">
            <v>$/hora</v>
          </cell>
          <cell r="D12">
            <v>86790</v>
          </cell>
        </row>
        <row r="13">
          <cell r="A13">
            <v>1011</v>
          </cell>
          <cell r="B13" t="str">
            <v>Cargador  sobre ruedas: Potencia &gt; 100 HP, incluye operario</v>
          </cell>
          <cell r="C13" t="str">
            <v>$/hora</v>
          </cell>
          <cell r="D13">
            <v>115310</v>
          </cell>
        </row>
        <row r="14">
          <cell r="A14">
            <v>1012</v>
          </cell>
          <cell r="B14" t="str">
            <v>Cargador  sobre ruedas: Potencia &gt; 125 HP, incluye operario</v>
          </cell>
          <cell r="C14" t="str">
            <v>$/hora</v>
          </cell>
          <cell r="D14">
            <v>137450</v>
          </cell>
        </row>
        <row r="15">
          <cell r="A15">
            <v>1013</v>
          </cell>
          <cell r="B15" t="str">
            <v xml:space="preserve">Carrotanque de agua(1000 Galones) </v>
          </cell>
          <cell r="C15" t="str">
            <v>$/hora</v>
          </cell>
          <cell r="D15">
            <v>72762</v>
          </cell>
        </row>
        <row r="16">
          <cell r="A16">
            <v>1014</v>
          </cell>
          <cell r="B16" t="str">
            <v>Carrotanque Irrigador de asfalto, 1000 Galones de capacidad</v>
          </cell>
          <cell r="C16" t="str">
            <v>$/hora</v>
          </cell>
          <cell r="D16">
            <v>92725</v>
          </cell>
        </row>
        <row r="17">
          <cell r="A17">
            <v>1015</v>
          </cell>
          <cell r="B17" t="str">
            <v>Cizalla manual de 90 cm.</v>
          </cell>
          <cell r="C17" t="str">
            <v>$/hora</v>
          </cell>
          <cell r="D17">
            <v>545</v>
          </cell>
        </row>
        <row r="18">
          <cell r="A18">
            <v>1016</v>
          </cell>
          <cell r="B18" t="str">
            <v>Compactador Manual Vibratorio (RANA) con motor de 6 HP</v>
          </cell>
          <cell r="C18" t="str">
            <v>$/hora</v>
          </cell>
          <cell r="D18">
            <v>5452</v>
          </cell>
        </row>
        <row r="19">
          <cell r="A19">
            <v>1017</v>
          </cell>
          <cell r="B19" t="str">
            <v>Compactador manual (SALTARIN) Peso de operación (Kg.) 52, Fuerza de impacto por golpe (KN) 12.</v>
          </cell>
          <cell r="C19" t="str">
            <v>$/hora</v>
          </cell>
          <cell r="D19">
            <v>10339</v>
          </cell>
        </row>
        <row r="20">
          <cell r="A20">
            <v>1018</v>
          </cell>
          <cell r="B20" t="str">
            <v>Cilindros tandem estática</v>
          </cell>
          <cell r="C20" t="str">
            <v>$/hora</v>
          </cell>
          <cell r="D20">
            <v>67220</v>
          </cell>
        </row>
        <row r="21">
          <cell r="A21">
            <v>1019</v>
          </cell>
          <cell r="B21" t="str">
            <v>Cilindros Tandem vibratoria</v>
          </cell>
          <cell r="C21" t="str">
            <v>$/hora</v>
          </cell>
          <cell r="D21">
            <v>58210</v>
          </cell>
        </row>
        <row r="22">
          <cell r="A22">
            <v>1020</v>
          </cell>
          <cell r="B22" t="str">
            <v>Compactadoras de llantas autopropulsadas</v>
          </cell>
          <cell r="C22" t="str">
            <v>$/hora</v>
          </cell>
          <cell r="D22">
            <v>64290</v>
          </cell>
        </row>
        <row r="23">
          <cell r="A23">
            <v>1021</v>
          </cell>
          <cell r="B23" t="str">
            <v>Compactadores Vibratorios Autopropulsados</v>
          </cell>
          <cell r="C23" t="str">
            <v>$/hora</v>
          </cell>
          <cell r="D23">
            <v>109990</v>
          </cell>
        </row>
        <row r="24">
          <cell r="A24">
            <v>1022</v>
          </cell>
          <cell r="B24" t="str">
            <v>Compresor (barrido y soplado)</v>
          </cell>
          <cell r="C24" t="str">
            <v>$/hora</v>
          </cell>
          <cell r="D24">
            <v>35550</v>
          </cell>
        </row>
        <row r="25">
          <cell r="A25">
            <v>1023</v>
          </cell>
          <cell r="B25" t="str">
            <v>Compresor 120 HP, con martillo.</v>
          </cell>
          <cell r="C25" t="str">
            <v>$/hora</v>
          </cell>
          <cell r="D25">
            <v>51474</v>
          </cell>
        </row>
        <row r="26">
          <cell r="A26">
            <v>1024</v>
          </cell>
          <cell r="B26" t="str">
            <v>Cortadora de pavimento, Máxima profundidad de corte: 160 mm. Capacidad de disco: desde 12´´ hasta 18´´ de diámetro. Peso operacional: 135 kg, 13.5 hp de potencia</v>
          </cell>
          <cell r="C26" t="str">
            <v>$/hora</v>
          </cell>
          <cell r="D26">
            <v>6317</v>
          </cell>
        </row>
        <row r="27">
          <cell r="A27">
            <v>1025</v>
          </cell>
          <cell r="B27" t="str">
            <v>Diferencial de 3 ton</v>
          </cell>
          <cell r="C27" t="str">
            <v>$/hora</v>
          </cell>
          <cell r="D27">
            <v>3271</v>
          </cell>
        </row>
        <row r="28">
          <cell r="A28">
            <v>1026</v>
          </cell>
          <cell r="B28" t="str">
            <v>Equipo de acarreo interno</v>
          </cell>
          <cell r="C28" t="str">
            <v>$/hora</v>
          </cell>
          <cell r="D28">
            <v>20445</v>
          </cell>
        </row>
        <row r="29">
          <cell r="A29">
            <v>1027</v>
          </cell>
          <cell r="B29" t="str">
            <v xml:space="preserve">Equipo de oxicorte, Capacidad de corte: hasta 6´´ (152mm) </v>
          </cell>
          <cell r="C29" t="str">
            <v>$/hora</v>
          </cell>
          <cell r="D29">
            <v>15652</v>
          </cell>
        </row>
        <row r="30">
          <cell r="A30">
            <v>1028</v>
          </cell>
          <cell r="B30" t="str">
            <v>Equipo de soldadura 250 AMP</v>
          </cell>
          <cell r="C30" t="str">
            <v>$/hora</v>
          </cell>
          <cell r="D30">
            <v>28400</v>
          </cell>
        </row>
        <row r="31">
          <cell r="A31">
            <v>1029</v>
          </cell>
          <cell r="B31" t="str">
            <v>Equipo de Soldadura</v>
          </cell>
          <cell r="C31" t="str">
            <v>$/hora</v>
          </cell>
          <cell r="D31">
            <v>24860</v>
          </cell>
        </row>
        <row r="32">
          <cell r="A32">
            <v>1030</v>
          </cell>
          <cell r="B32" t="str">
            <v>Equipo de soldadura 400</v>
          </cell>
          <cell r="C32" t="str">
            <v>$/hora</v>
          </cell>
          <cell r="D32">
            <v>24860</v>
          </cell>
        </row>
        <row r="33">
          <cell r="A33">
            <v>1031</v>
          </cell>
          <cell r="B33" t="str">
            <v>Equipo de soldadura 600</v>
          </cell>
          <cell r="C33" t="str">
            <v>$/hora</v>
          </cell>
          <cell r="D33">
            <v>33110</v>
          </cell>
        </row>
        <row r="34">
          <cell r="A34">
            <v>1032</v>
          </cell>
          <cell r="B34" t="str">
            <v>Equipo de oxigeno y soldadura</v>
          </cell>
          <cell r="C34" t="str">
            <v>$/hora</v>
          </cell>
          <cell r="D34">
            <v>12828</v>
          </cell>
        </row>
        <row r="35">
          <cell r="A35">
            <v>1033</v>
          </cell>
          <cell r="B35" t="str">
            <v>Esparcidor de gravilla, Ancho de esparcimiento 3100mm, Velocidad de trabajo 10—20km2/h</v>
          </cell>
          <cell r="C35" t="str">
            <v>$/hora</v>
          </cell>
          <cell r="D35">
            <v>96487</v>
          </cell>
        </row>
        <row r="36">
          <cell r="A36">
            <v>1034</v>
          </cell>
          <cell r="B36" t="str">
            <v>Formaleta metálica (concreto hidraulico)</v>
          </cell>
          <cell r="C36" t="str">
            <v>$/hora</v>
          </cell>
          <cell r="D36">
            <v>5687</v>
          </cell>
        </row>
        <row r="37">
          <cell r="A37">
            <v>1035</v>
          </cell>
          <cell r="B37" t="str">
            <v>Grua hidráulica Capacidad 25 - 35 Toneladas</v>
          </cell>
          <cell r="C37" t="str">
            <v>$/hora</v>
          </cell>
          <cell r="D37">
            <v>157170</v>
          </cell>
        </row>
        <row r="38">
          <cell r="A38">
            <v>1036</v>
          </cell>
          <cell r="B38" t="str">
            <v>Guadañadora, Cilindraje 41.5 cm3, Longitud del mango 1450 mm, Peso 7.4 kg</v>
          </cell>
          <cell r="C38" t="str">
            <v>$/hora</v>
          </cell>
          <cell r="D38">
            <v>19509</v>
          </cell>
        </row>
        <row r="39">
          <cell r="A39">
            <v>1037</v>
          </cell>
          <cell r="B39" t="str">
            <v>Maquina térmica pegatachas</v>
          </cell>
          <cell r="C39" t="str">
            <v>$/hora</v>
          </cell>
          <cell r="D39">
            <v>37864</v>
          </cell>
        </row>
        <row r="40">
          <cell r="A40">
            <v>1038</v>
          </cell>
          <cell r="B40" t="str">
            <v xml:space="preserve">Mezclado de Concreto Genérico Modelo 6E </v>
          </cell>
          <cell r="C40" t="str">
            <v>$/hora</v>
          </cell>
          <cell r="D40">
            <v>13126</v>
          </cell>
        </row>
        <row r="41">
          <cell r="A41">
            <v>1039</v>
          </cell>
          <cell r="B41" t="str">
            <v>Motobomba 3 PULGADAS (incluye operario)</v>
          </cell>
          <cell r="C41" t="str">
            <v>$/hora</v>
          </cell>
          <cell r="D41">
            <v>10363</v>
          </cell>
        </row>
        <row r="42">
          <cell r="A42">
            <v>1040</v>
          </cell>
          <cell r="B42" t="str">
            <v>Motobomba 4 pulgadas</v>
          </cell>
          <cell r="C42" t="str">
            <v>$/hora</v>
          </cell>
          <cell r="D42">
            <v>11763</v>
          </cell>
        </row>
        <row r="43">
          <cell r="A43">
            <v>1041</v>
          </cell>
          <cell r="B43" t="str">
            <v>Motobomba de concreto</v>
          </cell>
          <cell r="C43" t="str">
            <v>$/hora</v>
          </cell>
          <cell r="D43">
            <v>79425</v>
          </cell>
        </row>
        <row r="44">
          <cell r="A44">
            <v>1042</v>
          </cell>
          <cell r="B44" t="str">
            <v>Motoniveladora  potencia 190 HP, ancho de hoja 3,70 m, peso 18 ton.</v>
          </cell>
          <cell r="C44" t="str">
            <v>$/hora</v>
          </cell>
          <cell r="D44">
            <v>140775</v>
          </cell>
        </row>
        <row r="45">
          <cell r="A45">
            <v>1043</v>
          </cell>
          <cell r="B45" t="str">
            <v>Motosierra, 93.6 cm3 - 7.1 HP, 45-90 cm - 7.9 kg</v>
          </cell>
          <cell r="C45" t="str">
            <v>$/hora</v>
          </cell>
          <cell r="D45">
            <v>11340</v>
          </cell>
        </row>
        <row r="46">
          <cell r="A46">
            <v>1044</v>
          </cell>
          <cell r="B46" t="str">
            <v>Pala auxiliar de piloteadora</v>
          </cell>
          <cell r="C46" t="str">
            <v>$/hora</v>
          </cell>
          <cell r="D46">
            <v>83200</v>
          </cell>
        </row>
        <row r="47">
          <cell r="A47">
            <v>1045</v>
          </cell>
          <cell r="B47" t="str">
            <v>Piloteadora SOILMEC o similar</v>
          </cell>
          <cell r="C47" t="str">
            <v>$/hora</v>
          </cell>
          <cell r="D47">
            <v>276190</v>
          </cell>
        </row>
        <row r="48">
          <cell r="A48">
            <v>1046</v>
          </cell>
          <cell r="B48" t="str">
            <v>Planta de asfalto en caliente</v>
          </cell>
          <cell r="C48" t="str">
            <v>$/hora</v>
          </cell>
          <cell r="D48">
            <v>495950</v>
          </cell>
        </row>
        <row r="49">
          <cell r="A49">
            <v>1047</v>
          </cell>
          <cell r="B49" t="str">
            <v>Planta trituradora Alimentador máx:6 5/16"(160mm)  Velocidad :630rpm Motor:110kw PESO:10.8 ton Capacidad:80-200ton/hora</v>
          </cell>
          <cell r="C49" t="str">
            <v>$/hora</v>
          </cell>
          <cell r="D49">
            <v>453504</v>
          </cell>
        </row>
        <row r="50">
          <cell r="A50">
            <v>1048</v>
          </cell>
          <cell r="B50" t="str">
            <v>Regla vibratoria, de longitud de 3 a 5 m, motor de 3600 rpm, potencia 6 HP</v>
          </cell>
          <cell r="C50" t="str">
            <v>$/hora</v>
          </cell>
          <cell r="D50">
            <v>11708</v>
          </cell>
        </row>
        <row r="51">
          <cell r="A51">
            <v>1049</v>
          </cell>
          <cell r="B51" t="str">
            <v>Retrocargador, pala de 1,1 m3 de capacidad, profundidad de excavación de 4.400 mm y una altura de 5.680 mm</v>
          </cell>
          <cell r="C51" t="str">
            <v>$/hora</v>
          </cell>
          <cell r="D51">
            <v>83200</v>
          </cell>
        </row>
        <row r="52">
          <cell r="A52">
            <v>1050</v>
          </cell>
          <cell r="B52" t="str">
            <v>Retroexcavadora Cargador 0,86 m3 Excavador 60 cm</v>
          </cell>
          <cell r="C52" t="str">
            <v>$/hora</v>
          </cell>
          <cell r="D52">
            <v>74932.5</v>
          </cell>
        </row>
        <row r="53">
          <cell r="A53">
            <v>1051</v>
          </cell>
          <cell r="B53" t="str">
            <v>Retroexcavadora  potencia 138 HP, valde de 1,5 m3.</v>
          </cell>
          <cell r="C53" t="str">
            <v>$/hora</v>
          </cell>
          <cell r="D53">
            <v>142710</v>
          </cell>
        </row>
        <row r="54">
          <cell r="A54">
            <v>1052</v>
          </cell>
          <cell r="B54" t="str">
            <v>Terminadora de asfalto (Finisher), potencia en el volante 174 HP, R=20M3/H, velocidad de pavimentacion 114 m/min</v>
          </cell>
          <cell r="C54" t="str">
            <v>$/hora</v>
          </cell>
          <cell r="D54">
            <v>148360</v>
          </cell>
        </row>
        <row r="55">
          <cell r="A55">
            <v>1053</v>
          </cell>
          <cell r="B55" t="str">
            <v>Equipo de demarcación Autopropulsado</v>
          </cell>
          <cell r="C55" t="str">
            <v>$/hora</v>
          </cell>
          <cell r="D55">
            <v>46860</v>
          </cell>
        </row>
        <row r="56">
          <cell r="A56">
            <v>1054</v>
          </cell>
          <cell r="B56" t="str">
            <v>Vibrador de concreto, Motor de 3 hp a 18.000 rpm Mangueras de 4 mt</v>
          </cell>
          <cell r="C56" t="str">
            <v>$/hora</v>
          </cell>
          <cell r="D56">
            <v>7651</v>
          </cell>
        </row>
        <row r="57">
          <cell r="A57">
            <v>1055</v>
          </cell>
          <cell r="B57" t="str">
            <v>Vibrador de concreto (incluye operario)</v>
          </cell>
          <cell r="C57" t="str">
            <v>$/hora</v>
          </cell>
          <cell r="D57">
            <v>13604</v>
          </cell>
        </row>
        <row r="58">
          <cell r="A58">
            <v>1056</v>
          </cell>
          <cell r="B58" t="str">
            <v>Volqueta sencilla Capacidad 6 m3</v>
          </cell>
          <cell r="C58" t="str">
            <v>$/hora</v>
          </cell>
          <cell r="D58">
            <v>77070</v>
          </cell>
        </row>
        <row r="59">
          <cell r="A59">
            <v>1057</v>
          </cell>
        </row>
        <row r="60">
          <cell r="A60">
            <v>1058</v>
          </cell>
          <cell r="B60" t="str">
            <v>Cosedora Geotextil</v>
          </cell>
          <cell r="C60" t="str">
            <v>$/hora</v>
          </cell>
          <cell r="D60">
            <v>11480</v>
          </cell>
        </row>
        <row r="61">
          <cell r="A61">
            <v>1059</v>
          </cell>
          <cell r="B61" t="str">
            <v>Planta Portátil Clasificadora de Material</v>
          </cell>
          <cell r="C61" t="str">
            <v>$/hora</v>
          </cell>
          <cell r="D61">
            <v>41385</v>
          </cell>
        </row>
        <row r="62">
          <cell r="A62">
            <v>1060</v>
          </cell>
          <cell r="B62" t="str">
            <v>Dosificadora de concreto</v>
          </cell>
          <cell r="C62" t="str">
            <v>$/hora</v>
          </cell>
          <cell r="D62">
            <v>39720</v>
          </cell>
        </row>
        <row r="63">
          <cell r="A63">
            <v>1061</v>
          </cell>
          <cell r="B63" t="str">
            <v xml:space="preserve">Sistema de mezclado e inyección   Serie ZMP HAENY Bentonita </v>
          </cell>
          <cell r="C63" t="str">
            <v>$/hora</v>
          </cell>
          <cell r="D63">
            <v>38460</v>
          </cell>
        </row>
        <row r="64">
          <cell r="A64">
            <v>1062</v>
          </cell>
          <cell r="B64" t="str">
            <v>Retroexacavadora Deere Modelo 510C</v>
          </cell>
          <cell r="C64" t="str">
            <v>$/hora</v>
          </cell>
          <cell r="D64">
            <v>85590</v>
          </cell>
        </row>
        <row r="65">
          <cell r="A65">
            <v>1063</v>
          </cell>
          <cell r="B65" t="str">
            <v>Mezclado de Concreto Genérico Modelo 12E</v>
          </cell>
          <cell r="C65" t="str">
            <v>$/hora</v>
          </cell>
          <cell r="D65">
            <v>15004</v>
          </cell>
        </row>
        <row r="66">
          <cell r="A66">
            <v>1064</v>
          </cell>
          <cell r="B66" t="str">
            <v>Volqueta tipo doble troque</v>
          </cell>
          <cell r="C66" t="str">
            <v>$/hora</v>
          </cell>
          <cell r="D66">
            <v>131270</v>
          </cell>
        </row>
        <row r="67">
          <cell r="A67">
            <v>1065</v>
          </cell>
          <cell r="B67" t="str">
            <v>Mezcladora de concreto (mixer)</v>
          </cell>
          <cell r="C67" t="str">
            <v>$/hora</v>
          </cell>
          <cell r="D67">
            <v>140840</v>
          </cell>
        </row>
        <row r="68">
          <cell r="A68">
            <v>1066</v>
          </cell>
          <cell r="D68">
            <v>250013</v>
          </cell>
        </row>
        <row r="69">
          <cell r="A69">
            <v>1067</v>
          </cell>
        </row>
        <row r="70">
          <cell r="A70">
            <v>1068</v>
          </cell>
        </row>
        <row r="71">
          <cell r="A71">
            <v>1069</v>
          </cell>
        </row>
        <row r="72">
          <cell r="A72">
            <v>1070</v>
          </cell>
        </row>
        <row r="73">
          <cell r="A73">
            <v>1071</v>
          </cell>
        </row>
        <row r="74">
          <cell r="A74">
            <v>1072</v>
          </cell>
        </row>
        <row r="75">
          <cell r="A75">
            <v>1073</v>
          </cell>
        </row>
        <row r="76">
          <cell r="A76">
            <v>1074</v>
          </cell>
        </row>
        <row r="77">
          <cell r="A77">
            <v>1075</v>
          </cell>
        </row>
        <row r="78">
          <cell r="A78">
            <v>1076</v>
          </cell>
        </row>
        <row r="79">
          <cell r="A79">
            <v>1077</v>
          </cell>
        </row>
        <row r="80">
          <cell r="A80">
            <v>1078</v>
          </cell>
        </row>
        <row r="81">
          <cell r="A81">
            <v>1079</v>
          </cell>
        </row>
        <row r="82">
          <cell r="A82">
            <v>1080</v>
          </cell>
        </row>
        <row r="83">
          <cell r="A83">
            <v>1081</v>
          </cell>
        </row>
        <row r="84">
          <cell r="A84">
            <v>1082</v>
          </cell>
        </row>
        <row r="85">
          <cell r="A85">
            <v>1083</v>
          </cell>
        </row>
        <row r="86">
          <cell r="A86">
            <v>1084</v>
          </cell>
        </row>
        <row r="87">
          <cell r="A87">
            <v>1085</v>
          </cell>
        </row>
        <row r="88">
          <cell r="A88">
            <v>1086</v>
          </cell>
        </row>
        <row r="89">
          <cell r="A89">
            <v>1087</v>
          </cell>
        </row>
        <row r="90">
          <cell r="A90">
            <v>1100</v>
          </cell>
        </row>
        <row r="91">
          <cell r="A91">
            <v>1101</v>
          </cell>
        </row>
        <row r="92">
          <cell r="A92">
            <v>1102</v>
          </cell>
          <cell r="B92" t="str">
            <v>Herramienta menor - 2% Mano de Obra</v>
          </cell>
          <cell r="D92">
            <v>0.02</v>
          </cell>
        </row>
        <row r="93">
          <cell r="A93">
            <v>1103</v>
          </cell>
        </row>
        <row r="94">
          <cell r="A94">
            <v>1104</v>
          </cell>
        </row>
        <row r="95">
          <cell r="A95">
            <v>1105</v>
          </cell>
          <cell r="B95" t="str">
            <v>Herramienta menor - 5% Mano de Obra</v>
          </cell>
          <cell r="D95">
            <v>0.05</v>
          </cell>
        </row>
        <row r="96">
          <cell r="A96">
            <v>1106</v>
          </cell>
        </row>
        <row r="97">
          <cell r="A97">
            <v>1107</v>
          </cell>
        </row>
        <row r="98">
          <cell r="A98">
            <v>1108</v>
          </cell>
          <cell r="B98" t="str">
            <v>Herramienta menor - 8% Mano de Obra</v>
          </cell>
          <cell r="D98">
            <v>0.08</v>
          </cell>
        </row>
        <row r="99">
          <cell r="A99">
            <v>1109</v>
          </cell>
        </row>
        <row r="100">
          <cell r="A100">
            <v>1110</v>
          </cell>
          <cell r="B100" t="str">
            <v>Herramienta menor - 10% Mano de Obra</v>
          </cell>
          <cell r="D100">
            <v>0.1</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row r="2">
          <cell r="A2">
            <v>4000</v>
          </cell>
        </row>
        <row r="3">
          <cell r="A3">
            <v>4001</v>
          </cell>
          <cell r="B3" t="str">
            <v>Oficial tubero (2,7 S.M.M.L.V.)</v>
          </cell>
          <cell r="C3">
            <v>66342.33</v>
          </cell>
          <cell r="D3">
            <v>30503.67</v>
          </cell>
          <cell r="E3">
            <v>96846</v>
          </cell>
        </row>
        <row r="4">
          <cell r="A4">
            <v>4002</v>
          </cell>
          <cell r="B4" t="str">
            <v>Ayudante (1,2 S.M.M.L.V.)</v>
          </cell>
          <cell r="C4">
            <v>29485.48</v>
          </cell>
          <cell r="D4">
            <v>18155.52</v>
          </cell>
          <cell r="E4">
            <v>47641</v>
          </cell>
        </row>
        <row r="5">
          <cell r="A5">
            <v>4003</v>
          </cell>
          <cell r="B5" t="str">
            <v>Ayudante Tubero (1,25 S.M.M.L.V.)</v>
          </cell>
          <cell r="C5">
            <v>30714.041666666668</v>
          </cell>
          <cell r="D5">
            <v>18703.958333333332</v>
          </cell>
          <cell r="E5">
            <v>49418</v>
          </cell>
        </row>
        <row r="6">
          <cell r="A6">
            <v>4004</v>
          </cell>
          <cell r="B6" t="str">
            <v>Cadenero 2 (1,7 S.M.M.L.V.)</v>
          </cell>
          <cell r="C6">
            <v>41771.096666666665</v>
          </cell>
          <cell r="D6">
            <v>23830.903333333335</v>
          </cell>
          <cell r="E6">
            <v>65602</v>
          </cell>
        </row>
        <row r="7">
          <cell r="A7">
            <v>4005</v>
          </cell>
          <cell r="B7" t="str">
            <v>Cadenero 1 (2,0 S.M.M.L.V.)</v>
          </cell>
          <cell r="C7">
            <v>49142.466666666667</v>
          </cell>
          <cell r="D7">
            <v>26990.533333333333</v>
          </cell>
          <cell r="E7">
            <v>76133</v>
          </cell>
        </row>
        <row r="8">
          <cell r="A8">
            <v>4006</v>
          </cell>
          <cell r="B8" t="str">
            <v>Topografo Auxiliar (2,4 S.M.M.L.V.)</v>
          </cell>
          <cell r="C8">
            <v>58970.96</v>
          </cell>
          <cell r="D8">
            <v>27260.04</v>
          </cell>
          <cell r="E8">
            <v>86231</v>
          </cell>
        </row>
        <row r="9">
          <cell r="A9">
            <v>4007</v>
          </cell>
          <cell r="B9" t="str">
            <v>Oficial (2,5 S.M.M.L.V.)</v>
          </cell>
          <cell r="C9">
            <v>61428.083333333336</v>
          </cell>
          <cell r="D9">
            <v>28342.916666666664</v>
          </cell>
          <cell r="E9">
            <v>89771</v>
          </cell>
        </row>
        <row r="10">
          <cell r="A10">
            <v>4008</v>
          </cell>
          <cell r="B10" t="str">
            <v>Auxiliar de Ingeniería (2,9 S.M.M.L.V.)</v>
          </cell>
          <cell r="C10">
            <v>71256.57666666666</v>
          </cell>
          <cell r="D10">
            <v>33014.42333333334</v>
          </cell>
          <cell r="E10">
            <v>104271</v>
          </cell>
        </row>
        <row r="11">
          <cell r="A11">
            <v>4009</v>
          </cell>
          <cell r="B11" t="str">
            <v>Topografo (3,0 S.M.M.L.V.)</v>
          </cell>
          <cell r="C11">
            <v>73713.7</v>
          </cell>
          <cell r="D11">
            <v>33872.300000000003</v>
          </cell>
          <cell r="E11">
            <v>107586</v>
          </cell>
        </row>
        <row r="12">
          <cell r="A12">
            <v>4010</v>
          </cell>
          <cell r="B12" t="str">
            <v>Dibujante 1 (2,7 S.M.M.L.V.)</v>
          </cell>
          <cell r="C12">
            <v>66342.33</v>
          </cell>
          <cell r="D12">
            <v>30503.67</v>
          </cell>
          <cell r="E12">
            <v>96846</v>
          </cell>
        </row>
        <row r="13">
          <cell r="A13">
            <v>4011</v>
          </cell>
          <cell r="B13" t="str">
            <v>Maestro (3,0 S.M.M.L.V.)</v>
          </cell>
          <cell r="C13">
            <v>73713.7</v>
          </cell>
          <cell r="D13">
            <v>33872.300000000003</v>
          </cell>
          <cell r="E13">
            <v>107586</v>
          </cell>
        </row>
        <row r="14">
          <cell r="A14">
            <v>4012</v>
          </cell>
          <cell r="B14" t="str">
            <v>Tecnólogo en Ingeniero / Auxiliar de Ingeniería (2,7 S.M.M.L.V.)</v>
          </cell>
          <cell r="C14">
            <v>66342.33</v>
          </cell>
          <cell r="D14">
            <v>30503.67</v>
          </cell>
          <cell r="E14">
            <v>96846</v>
          </cell>
        </row>
        <row r="15">
          <cell r="A15">
            <v>4013</v>
          </cell>
          <cell r="B15" t="str">
            <v>Ingeniero Cat. 8 (3,5 S.M.M.L.V.)</v>
          </cell>
          <cell r="C15">
            <v>85999.316666666666</v>
          </cell>
          <cell r="D15">
            <v>39306.683333333334</v>
          </cell>
          <cell r="E15">
            <v>125306</v>
          </cell>
        </row>
        <row r="16">
          <cell r="A16">
            <v>4014</v>
          </cell>
          <cell r="B16" t="str">
            <v>Ingeniero Cat. 7 (4,5 S.M.M.L.V.)</v>
          </cell>
          <cell r="C16">
            <v>110570.55</v>
          </cell>
          <cell r="D16">
            <v>50796.45</v>
          </cell>
          <cell r="E16">
            <v>161367</v>
          </cell>
        </row>
        <row r="17">
          <cell r="A17">
            <v>4015</v>
          </cell>
          <cell r="B17" t="str">
            <v>Ingeniero Cat. 6 (5,0 S.M.M.L.V.)</v>
          </cell>
          <cell r="C17">
            <v>122856.16666666667</v>
          </cell>
          <cell r="D17">
            <v>55939.833333333328</v>
          </cell>
          <cell r="E17">
            <v>178796</v>
          </cell>
        </row>
        <row r="18">
          <cell r="A18">
            <v>4016</v>
          </cell>
          <cell r="B18" t="str">
            <v>Ingeniero Cat. 5 (6,0 S.M.M.L.V.)</v>
          </cell>
          <cell r="C18">
            <v>147427.4</v>
          </cell>
          <cell r="D18">
            <v>66926.600000000006</v>
          </cell>
          <cell r="E18">
            <v>214354</v>
          </cell>
        </row>
        <row r="19">
          <cell r="A19">
            <v>4017</v>
          </cell>
          <cell r="B19" t="str">
            <v>Ingeniero Cat. 4 (7,0 S.M.M.L.V.)</v>
          </cell>
          <cell r="C19">
            <v>171998.63333333333</v>
          </cell>
          <cell r="D19">
            <v>77838.366666666669</v>
          </cell>
          <cell r="E19">
            <v>249837</v>
          </cell>
        </row>
        <row r="20">
          <cell r="A20">
            <v>4018</v>
          </cell>
          <cell r="B20" t="str">
            <v>Ingeniero Cat. 3 (8,0 S.M.M.L.V.)</v>
          </cell>
          <cell r="C20">
            <v>196569.86666666667</v>
          </cell>
          <cell r="D20">
            <v>89694.133333333331</v>
          </cell>
          <cell r="E20">
            <v>286264</v>
          </cell>
        </row>
        <row r="21">
          <cell r="A21">
            <v>4019</v>
          </cell>
          <cell r="B21" t="str">
            <v>Ingeniero Cat. 2 (9,0 S.M.M.L.V.)</v>
          </cell>
          <cell r="C21">
            <v>221141.1</v>
          </cell>
          <cell r="D21">
            <v>100058.9</v>
          </cell>
          <cell r="E21">
            <v>321200</v>
          </cell>
        </row>
        <row r="22">
          <cell r="A22">
            <v>4020</v>
          </cell>
          <cell r="B22" t="str">
            <v>Ingeniero Cat. 1 (10,0 S.M.M.L.V.)</v>
          </cell>
          <cell r="C22">
            <v>245712.33333333334</v>
          </cell>
          <cell r="D22">
            <v>110859.66666666666</v>
          </cell>
          <cell r="E22">
            <v>356572</v>
          </cell>
        </row>
        <row r="23">
          <cell r="A23">
            <v>4021</v>
          </cell>
          <cell r="B23" t="str">
            <v>1 Ayudante</v>
          </cell>
          <cell r="C23">
            <v>29485.48</v>
          </cell>
          <cell r="D23">
            <v>18155.52</v>
          </cell>
          <cell r="E23">
            <v>47641</v>
          </cell>
        </row>
        <row r="24">
          <cell r="A24">
            <v>4022</v>
          </cell>
          <cell r="B24" t="str">
            <v>2 Ayudantes</v>
          </cell>
          <cell r="C24">
            <v>58970.96</v>
          </cell>
          <cell r="D24">
            <v>36311.040000000001</v>
          </cell>
          <cell r="E24">
            <v>95282</v>
          </cell>
        </row>
        <row r="25">
          <cell r="A25">
            <v>4023</v>
          </cell>
          <cell r="B25" t="str">
            <v>3 Ayudantes</v>
          </cell>
          <cell r="C25">
            <v>88456.44</v>
          </cell>
          <cell r="D25">
            <v>54466.559999999998</v>
          </cell>
          <cell r="E25">
            <v>142923</v>
          </cell>
        </row>
        <row r="27">
          <cell r="A27">
            <v>4024</v>
          </cell>
          <cell r="B27" t="str">
            <v>4 Ayudantes</v>
          </cell>
          <cell r="C27">
            <v>117941.92</v>
          </cell>
          <cell r="D27">
            <v>72622.080000000002</v>
          </cell>
          <cell r="E27">
            <v>190564</v>
          </cell>
        </row>
        <row r="28">
          <cell r="A28">
            <v>4025</v>
          </cell>
          <cell r="B28" t="str">
            <v>5 Ayudantes</v>
          </cell>
          <cell r="C28">
            <v>147427.4</v>
          </cell>
          <cell r="D28">
            <v>90777.600000000006</v>
          </cell>
          <cell r="E28">
            <v>238205</v>
          </cell>
        </row>
        <row r="29">
          <cell r="A29">
            <v>4026</v>
          </cell>
          <cell r="B29" t="str">
            <v>6 Ayudantes</v>
          </cell>
          <cell r="C29">
            <v>176912.88</v>
          </cell>
          <cell r="D29">
            <v>108933.12000000001</v>
          </cell>
          <cell r="E29">
            <v>285846</v>
          </cell>
        </row>
        <row r="30">
          <cell r="A30">
            <v>4027</v>
          </cell>
          <cell r="B30" t="str">
            <v>7 Ayudantes</v>
          </cell>
          <cell r="C30">
            <v>206398.36000000002</v>
          </cell>
          <cell r="D30">
            <v>127088.64000000001</v>
          </cell>
          <cell r="E30">
            <v>333487</v>
          </cell>
        </row>
        <row r="31">
          <cell r="A31">
            <v>4028</v>
          </cell>
          <cell r="B31" t="str">
            <v>8 Ayudantes</v>
          </cell>
          <cell r="C31">
            <v>235883.84000000003</v>
          </cell>
          <cell r="D31">
            <v>145244.16</v>
          </cell>
          <cell r="E31">
            <v>381128</v>
          </cell>
        </row>
        <row r="32">
          <cell r="A32">
            <v>4029</v>
          </cell>
          <cell r="B32" t="str">
            <v>9 Ayudantes</v>
          </cell>
          <cell r="C32">
            <v>265369.32</v>
          </cell>
          <cell r="D32">
            <v>163399.67999999999</v>
          </cell>
          <cell r="E32">
            <v>428769</v>
          </cell>
        </row>
        <row r="33">
          <cell r="A33">
            <v>4030</v>
          </cell>
          <cell r="B33" t="str">
            <v>10 Ayudantes</v>
          </cell>
          <cell r="C33">
            <v>294854.8</v>
          </cell>
          <cell r="D33">
            <v>181555.19999999998</v>
          </cell>
          <cell r="E33">
            <v>476410</v>
          </cell>
        </row>
        <row r="34">
          <cell r="A34">
            <v>4031</v>
          </cell>
          <cell r="B34" t="str">
            <v>Cuadrilla (1 oficial + 1Ayudante)</v>
          </cell>
          <cell r="C34">
            <v>90913.563333333339</v>
          </cell>
          <cell r="D34">
            <v>46498.436666666661</v>
          </cell>
          <cell r="E34">
            <v>137412</v>
          </cell>
        </row>
        <row r="35">
          <cell r="A35">
            <v>4032</v>
          </cell>
          <cell r="B35" t="str">
            <v>Cuadrilla (1 oficial + 2 Ayudantes)</v>
          </cell>
          <cell r="C35">
            <v>120399.04333333333</v>
          </cell>
          <cell r="D35">
            <v>64653.956666666665</v>
          </cell>
          <cell r="E35">
            <v>185053</v>
          </cell>
        </row>
        <row r="36">
          <cell r="A36">
            <v>4033</v>
          </cell>
          <cell r="B36" t="str">
            <v>Cuadrilla (1 oficial + 3 Ayudantes)</v>
          </cell>
          <cell r="C36">
            <v>149884.52333333335</v>
          </cell>
          <cell r="D36">
            <v>82809.476666666655</v>
          </cell>
          <cell r="E36">
            <v>232694</v>
          </cell>
        </row>
        <row r="37">
          <cell r="A37">
            <v>4034</v>
          </cell>
          <cell r="B37" t="str">
            <v>Cuadrilla (1 oficial + 4 Ayudantes)</v>
          </cell>
          <cell r="C37">
            <v>179370.00333333333</v>
          </cell>
          <cell r="D37">
            <v>100964.99666666667</v>
          </cell>
          <cell r="E37">
            <v>280335</v>
          </cell>
        </row>
        <row r="38">
          <cell r="A38">
            <v>4035</v>
          </cell>
          <cell r="B38" t="str">
            <v>Cuadrilla (1 oficial + 5 Ayudantes)</v>
          </cell>
          <cell r="C38">
            <v>208855.48333333334</v>
          </cell>
          <cell r="D38">
            <v>119120.51666666666</v>
          </cell>
          <cell r="E38">
            <v>327976</v>
          </cell>
        </row>
        <row r="39">
          <cell r="A39">
            <v>4036</v>
          </cell>
          <cell r="B39" t="str">
            <v>Cuadrilla (1 oficial + 6 Ayudantes)</v>
          </cell>
          <cell r="C39">
            <v>238340.96333333335</v>
          </cell>
          <cell r="D39">
            <v>137276.03666666668</v>
          </cell>
          <cell r="E39">
            <v>375617</v>
          </cell>
        </row>
        <row r="40">
          <cell r="A40">
            <v>4037</v>
          </cell>
          <cell r="B40" t="str">
            <v>Cuadrilla (1 oficial + 7 Ayudantes)</v>
          </cell>
          <cell r="C40">
            <v>267826.44333333336</v>
          </cell>
          <cell r="D40">
            <v>155431.55666666667</v>
          </cell>
          <cell r="E40">
            <v>423258</v>
          </cell>
        </row>
        <row r="41">
          <cell r="A41">
            <v>4038</v>
          </cell>
          <cell r="B41" t="str">
            <v>Cuadrilla (1 oficial + 8 Ayudantes)</v>
          </cell>
          <cell r="C41">
            <v>297311.92333333334</v>
          </cell>
          <cell r="D41">
            <v>173587.07666666666</v>
          </cell>
          <cell r="E41">
            <v>470899</v>
          </cell>
        </row>
        <row r="42">
          <cell r="A42">
            <v>4039</v>
          </cell>
          <cell r="B42" t="str">
            <v>Cuadrilla (1 oficial + 9 Ayudantes)</v>
          </cell>
          <cell r="C42">
            <v>326797.40333333332</v>
          </cell>
          <cell r="D42">
            <v>191742.59666666665</v>
          </cell>
          <cell r="E42">
            <v>518540</v>
          </cell>
        </row>
        <row r="43">
          <cell r="A43">
            <v>4040</v>
          </cell>
          <cell r="B43" t="str">
            <v>Cuadrilla (1 oficial + 10 Ayudantes)</v>
          </cell>
          <cell r="C43">
            <v>356282.8833333333</v>
          </cell>
          <cell r="D43">
            <v>209898.11666666664</v>
          </cell>
          <cell r="E43">
            <v>566181</v>
          </cell>
        </row>
        <row r="44">
          <cell r="A44">
            <v>4041</v>
          </cell>
          <cell r="B44" t="str">
            <v>Ayudante de Equipo (1,0 S.M.M.L.V.)</v>
          </cell>
          <cell r="C44">
            <v>24571.233333333334</v>
          </cell>
          <cell r="D44">
            <v>16021.766666666666</v>
          </cell>
          <cell r="E44">
            <v>40593</v>
          </cell>
        </row>
        <row r="45">
          <cell r="A45">
            <v>4042</v>
          </cell>
          <cell r="B45" t="str">
            <v>Operario Irrigador Asfalto (1,2 S.M.M.L.V)</v>
          </cell>
          <cell r="C45">
            <v>29485.48</v>
          </cell>
          <cell r="D45">
            <v>18155.52</v>
          </cell>
          <cell r="E45">
            <v>47641</v>
          </cell>
        </row>
        <row r="46">
          <cell r="A46">
            <v>4043</v>
          </cell>
          <cell r="B46" t="str">
            <v>Operario Trituradora (1,2 S.M.M.L.V)</v>
          </cell>
          <cell r="C46">
            <v>29485.48</v>
          </cell>
          <cell r="D46">
            <v>18155.52</v>
          </cell>
          <cell r="E46">
            <v>47641</v>
          </cell>
        </row>
        <row r="47">
          <cell r="A47">
            <v>4044</v>
          </cell>
          <cell r="B47" t="str">
            <v>Operario Mixer (1,2 S.M.M.L.V)</v>
          </cell>
          <cell r="C47">
            <v>29485.48</v>
          </cell>
          <cell r="D47">
            <v>18155.52</v>
          </cell>
          <cell r="E47">
            <v>47641</v>
          </cell>
        </row>
        <row r="48">
          <cell r="A48">
            <v>4045</v>
          </cell>
          <cell r="B48" t="str">
            <v>Conductor Camión (1,2 S.M.M.L.V)</v>
          </cell>
          <cell r="C48">
            <v>29485.48</v>
          </cell>
          <cell r="D48">
            <v>18155.52</v>
          </cell>
          <cell r="E48">
            <v>47641</v>
          </cell>
        </row>
        <row r="49">
          <cell r="A49">
            <v>4046</v>
          </cell>
          <cell r="B49" t="str">
            <v>Operariio Generador Planta eléctrica (1,2 S.M.M.L.V)</v>
          </cell>
          <cell r="C49">
            <v>29485.48</v>
          </cell>
          <cell r="D49">
            <v>18155.52</v>
          </cell>
          <cell r="E49">
            <v>47641</v>
          </cell>
        </row>
        <row r="50">
          <cell r="A50">
            <v>4047</v>
          </cell>
          <cell r="B50" t="str">
            <v>Operario Compresor de Aire Portátil (1,25 S.M.M.L.V.)</v>
          </cell>
          <cell r="C50">
            <v>30714.041666666668</v>
          </cell>
          <cell r="D50">
            <v>18703.958333333332</v>
          </cell>
          <cell r="E50">
            <v>49418</v>
          </cell>
        </row>
        <row r="51">
          <cell r="A51">
            <v>4048</v>
          </cell>
          <cell r="B51" t="str">
            <v>Conductor Volqueta Liviana (1,45 S.M.M.L.V)</v>
          </cell>
          <cell r="C51">
            <v>35628.28833333333</v>
          </cell>
          <cell r="D51">
            <v>20894.71166666667</v>
          </cell>
          <cell r="E51">
            <v>56523</v>
          </cell>
        </row>
        <row r="52">
          <cell r="A52">
            <v>4049</v>
          </cell>
          <cell r="B52" t="str">
            <v>Operario Compactador Tres Ruedas (1,70 S.M.M.L.V.)</v>
          </cell>
          <cell r="C52">
            <v>41771.096666666665</v>
          </cell>
          <cell r="D52">
            <v>23830.903333333335</v>
          </cell>
          <cell r="E52">
            <v>65602</v>
          </cell>
        </row>
        <row r="53">
          <cell r="A53">
            <v>4050</v>
          </cell>
          <cell r="B53" t="str">
            <v>Operario Compactador (1,70 S.M.M.L.V.)</v>
          </cell>
          <cell r="C53">
            <v>41771.096666666665</v>
          </cell>
          <cell r="D53">
            <v>23830.903333333335</v>
          </cell>
          <cell r="E53">
            <v>65602</v>
          </cell>
        </row>
        <row r="54">
          <cell r="A54">
            <v>4051</v>
          </cell>
          <cell r="B54" t="str">
            <v>Operario Bomba de concreto (1,70 S.M.M.L.V.)</v>
          </cell>
          <cell r="C54">
            <v>41771.096666666665</v>
          </cell>
          <cell r="D54">
            <v>23830.903333333335</v>
          </cell>
          <cell r="E54">
            <v>65602</v>
          </cell>
        </row>
        <row r="55">
          <cell r="A55">
            <v>4052</v>
          </cell>
          <cell r="B55" t="str">
            <v>Operario Montacarga (1,70 S.M.M.L.V.)</v>
          </cell>
          <cell r="C55">
            <v>41771.096666666665</v>
          </cell>
          <cell r="D55">
            <v>23830.903333333335</v>
          </cell>
          <cell r="E55">
            <v>65602</v>
          </cell>
        </row>
        <row r="56">
          <cell r="A56">
            <v>4053</v>
          </cell>
          <cell r="B56" t="str">
            <v>Operario Montacarga (1,70 S.M.M.L.V.)</v>
          </cell>
          <cell r="C56">
            <v>41771.096666666665</v>
          </cell>
          <cell r="D56">
            <v>23830.903333333335</v>
          </cell>
          <cell r="E56">
            <v>65602</v>
          </cell>
        </row>
        <row r="57">
          <cell r="A57">
            <v>4054</v>
          </cell>
          <cell r="B57" t="str">
            <v>Conductor Volqueta Pesada (1,70 S.M.M.L.V)</v>
          </cell>
          <cell r="C57">
            <v>41771.096666666665</v>
          </cell>
          <cell r="D57">
            <v>23830.903333333335</v>
          </cell>
          <cell r="E57">
            <v>65602</v>
          </cell>
        </row>
        <row r="58">
          <cell r="A58">
            <v>4055</v>
          </cell>
          <cell r="B58" t="str">
            <v>Operario Martinete (1,70 S.M.M.L.V)</v>
          </cell>
          <cell r="C58">
            <v>41771.096666666665</v>
          </cell>
          <cell r="D58">
            <v>23830.903333333335</v>
          </cell>
          <cell r="E58">
            <v>65602</v>
          </cell>
        </row>
        <row r="59">
          <cell r="A59">
            <v>4056</v>
          </cell>
          <cell r="B59" t="str">
            <v>Operario Planta Dosificadora de Concreto (1,90 S.M.M.L.V.)</v>
          </cell>
          <cell r="C59">
            <v>46685.343333333338</v>
          </cell>
          <cell r="D59">
            <v>25902.656666666662</v>
          </cell>
          <cell r="E59">
            <v>72588</v>
          </cell>
        </row>
        <row r="60">
          <cell r="A60">
            <v>4057</v>
          </cell>
          <cell r="B60" t="str">
            <v>Operario Tractores sobre llantas (1,90 S.M.M.L.V.)</v>
          </cell>
          <cell r="C60">
            <v>46685.343333333338</v>
          </cell>
          <cell r="D60">
            <v>25902.656666666662</v>
          </cell>
          <cell r="E60">
            <v>72588</v>
          </cell>
        </row>
        <row r="61">
          <cell r="A61">
            <v>4058</v>
          </cell>
          <cell r="B61" t="str">
            <v>Operario Torre Grua (1,90 S.M.M.L.V.)</v>
          </cell>
          <cell r="C61">
            <v>46685.343333333338</v>
          </cell>
          <cell r="D61">
            <v>25902.656666666662</v>
          </cell>
          <cell r="E61">
            <v>72588</v>
          </cell>
        </row>
        <row r="62">
          <cell r="A62">
            <v>4059</v>
          </cell>
          <cell r="B62" t="str">
            <v>Operario Planta de Trituración Portátil (1,90 S.M.M.L.V.)</v>
          </cell>
          <cell r="C62">
            <v>46685.343333333338</v>
          </cell>
          <cell r="D62">
            <v>25902.656666666662</v>
          </cell>
          <cell r="E62">
            <v>72588</v>
          </cell>
        </row>
        <row r="63">
          <cell r="A63">
            <v>4060</v>
          </cell>
          <cell r="B63" t="str">
            <v>Operario Perforadoras y Martillos (1,90 S.M.M.L.V.)</v>
          </cell>
          <cell r="C63">
            <v>46685.343333333338</v>
          </cell>
          <cell r="D63">
            <v>25902.656666666662</v>
          </cell>
          <cell r="E63">
            <v>72588</v>
          </cell>
        </row>
        <row r="64">
          <cell r="A64">
            <v>4061</v>
          </cell>
          <cell r="B64" t="str">
            <v>Operario Cargador Sobre Orugas (1,90 S.M.M.L.V.)</v>
          </cell>
          <cell r="C64">
            <v>46685.343333333338</v>
          </cell>
          <cell r="D64">
            <v>25902.656666666662</v>
          </cell>
          <cell r="E64">
            <v>72588</v>
          </cell>
        </row>
        <row r="65">
          <cell r="A65">
            <v>4062</v>
          </cell>
          <cell r="B65" t="str">
            <v>Operario Cargador Sobre Llantas (2,10 S.M.M.L.V.)</v>
          </cell>
          <cell r="C65">
            <v>51599.59</v>
          </cell>
          <cell r="D65">
            <v>23897.410000000003</v>
          </cell>
          <cell r="E65">
            <v>75497</v>
          </cell>
        </row>
        <row r="66">
          <cell r="A66">
            <v>4063</v>
          </cell>
          <cell r="B66" t="str">
            <v>Operario Terminadora de Asfalto (2,10 S.M.M.L.V.)</v>
          </cell>
          <cell r="C66">
            <v>51599.59</v>
          </cell>
          <cell r="D66">
            <v>23897.410000000003</v>
          </cell>
          <cell r="E66">
            <v>75497</v>
          </cell>
        </row>
        <row r="67">
          <cell r="A67">
            <v>4064</v>
          </cell>
          <cell r="B67" t="str">
            <v>Operario Tractores sobre orugas y Rippers (2,10 S.M.M.L.V.)</v>
          </cell>
          <cell r="C67">
            <v>51599.59</v>
          </cell>
          <cell r="D67">
            <v>23897.410000000003</v>
          </cell>
          <cell r="E67">
            <v>75497</v>
          </cell>
        </row>
        <row r="68">
          <cell r="A68">
            <v>4065</v>
          </cell>
          <cell r="B68" t="str">
            <v>Operario Gruas hidráulicas (2,10 S.M.M.L.V.)</v>
          </cell>
          <cell r="C68">
            <v>51599.59</v>
          </cell>
          <cell r="D68">
            <v>23897.410000000003</v>
          </cell>
          <cell r="E68">
            <v>75497</v>
          </cell>
        </row>
        <row r="69">
          <cell r="A69">
            <v>4066</v>
          </cell>
          <cell r="B69" t="str">
            <v>Conductor Tracto Camiones (2,10 S.M.M.L.V.)</v>
          </cell>
          <cell r="C69">
            <v>51599.59</v>
          </cell>
          <cell r="D69">
            <v>23897.410000000003</v>
          </cell>
          <cell r="E69">
            <v>75497</v>
          </cell>
        </row>
        <row r="70">
          <cell r="A70">
            <v>4067</v>
          </cell>
          <cell r="B70" t="str">
            <v>Operario Fresadora de Pavimento  (2,10 S.M.M.L.V.)</v>
          </cell>
          <cell r="C70">
            <v>51599.59</v>
          </cell>
          <cell r="D70">
            <v>23897.410000000003</v>
          </cell>
          <cell r="E70">
            <v>75497</v>
          </cell>
        </row>
        <row r="71">
          <cell r="A71">
            <v>4068</v>
          </cell>
          <cell r="B71" t="str">
            <v>Operario Retroexcavadoras  (2,10 S.M.M.L.V.)</v>
          </cell>
          <cell r="C71">
            <v>51599.59</v>
          </cell>
          <cell r="D71">
            <v>23897.410000000003</v>
          </cell>
          <cell r="E71">
            <v>75497</v>
          </cell>
        </row>
        <row r="72">
          <cell r="A72">
            <v>4069</v>
          </cell>
          <cell r="B72" t="str">
            <v>Operario Excavadoras Hidráulicas  (2,35 S.M.M.L.V.)</v>
          </cell>
          <cell r="C72">
            <v>57742.398333333331</v>
          </cell>
          <cell r="D72">
            <v>26900.601666666669</v>
          </cell>
          <cell r="E72">
            <v>84643</v>
          </cell>
        </row>
        <row r="73">
          <cell r="A73">
            <v>4070</v>
          </cell>
          <cell r="B73" t="str">
            <v>Operario Planta de Asfalto  (2,35 S.M.M.L.V.)</v>
          </cell>
          <cell r="C73">
            <v>57742.398333333331</v>
          </cell>
          <cell r="D73">
            <v>26900.601666666669</v>
          </cell>
          <cell r="E73">
            <v>84643</v>
          </cell>
        </row>
        <row r="74">
          <cell r="A74">
            <v>4071</v>
          </cell>
          <cell r="B74" t="str">
            <v>Operario Motoniveladoras  (2,35 S.M.M.L.V.)</v>
          </cell>
          <cell r="C74">
            <v>57742.398333333331</v>
          </cell>
          <cell r="D74">
            <v>26900.601666666669</v>
          </cell>
          <cell r="E74">
            <v>84643</v>
          </cell>
        </row>
        <row r="75">
          <cell r="A75">
            <v>4072</v>
          </cell>
          <cell r="B75" t="str">
            <v>Soldador</v>
          </cell>
          <cell r="C75">
            <v>57742.398333333331</v>
          </cell>
          <cell r="D75">
            <v>26900.601666666669</v>
          </cell>
          <cell r="E75">
            <v>84643</v>
          </cell>
        </row>
        <row r="76">
          <cell r="A76">
            <v>4073</v>
          </cell>
          <cell r="B76" t="str">
            <v>Operador Equipo de Demarcación  (1,20 S.M.M.L.V.)</v>
          </cell>
          <cell r="C76">
            <v>29485.48</v>
          </cell>
          <cell r="D76">
            <v>18155.52</v>
          </cell>
          <cell r="E76">
            <v>47641</v>
          </cell>
        </row>
        <row r="77">
          <cell r="A77">
            <v>4074</v>
          </cell>
          <cell r="B77" t="str">
            <v>Operador Piloteadora   (3,10 S.M.M.L.V.)</v>
          </cell>
          <cell r="C77">
            <v>76170.823333333334</v>
          </cell>
          <cell r="D77">
            <v>34955.176666666666</v>
          </cell>
          <cell r="E77">
            <v>111126</v>
          </cell>
        </row>
        <row r="78">
          <cell r="A78">
            <v>4075</v>
          </cell>
          <cell r="B78" t="str">
            <v>Operario Pala Auxiliar (1,9 S.M.M.L.V.)</v>
          </cell>
          <cell r="C78">
            <v>46685.343333333338</v>
          </cell>
          <cell r="D78">
            <v>25902.656666666662</v>
          </cell>
          <cell r="E78">
            <v>72588</v>
          </cell>
        </row>
        <row r="79">
          <cell r="A79">
            <v>4076</v>
          </cell>
        </row>
        <row r="80">
          <cell r="A80">
            <v>4077</v>
          </cell>
        </row>
        <row r="81">
          <cell r="A81">
            <v>4078</v>
          </cell>
        </row>
        <row r="82">
          <cell r="A82">
            <v>4079</v>
          </cell>
        </row>
        <row r="83">
          <cell r="A83">
            <v>4080</v>
          </cell>
          <cell r="B83" t="str">
            <v>Factor de ajuste Mano de Obra a Enero del 2016</v>
          </cell>
          <cell r="E83">
            <v>6.8500000000000005E-2</v>
          </cell>
        </row>
        <row r="84">
          <cell r="A84">
            <v>4081</v>
          </cell>
        </row>
        <row r="85">
          <cell r="A85">
            <v>4082</v>
          </cell>
        </row>
        <row r="86">
          <cell r="A86">
            <v>4083</v>
          </cell>
        </row>
        <row r="87">
          <cell r="A87">
            <v>4084</v>
          </cell>
        </row>
        <row r="88">
          <cell r="A88">
            <v>4085</v>
          </cell>
        </row>
        <row r="89">
          <cell r="A89">
            <v>4086</v>
          </cell>
        </row>
        <row r="90">
          <cell r="A90">
            <v>4087</v>
          </cell>
        </row>
        <row r="91">
          <cell r="A91">
            <v>4088</v>
          </cell>
        </row>
        <row r="92">
          <cell r="A92">
            <v>4089</v>
          </cell>
        </row>
        <row r="93">
          <cell r="A93">
            <v>4090</v>
          </cell>
        </row>
        <row r="94">
          <cell r="A94">
            <v>4091</v>
          </cell>
        </row>
        <row r="95">
          <cell r="A95">
            <v>4092</v>
          </cell>
        </row>
        <row r="96">
          <cell r="A96">
            <v>4093</v>
          </cell>
        </row>
        <row r="97">
          <cell r="A97">
            <v>4094</v>
          </cell>
        </row>
        <row r="98">
          <cell r="A98">
            <v>4095</v>
          </cell>
        </row>
        <row r="99">
          <cell r="A99">
            <v>4096</v>
          </cell>
        </row>
        <row r="100">
          <cell r="A100">
            <v>4097</v>
          </cell>
        </row>
        <row r="101">
          <cell r="A101">
            <v>4098</v>
          </cell>
        </row>
        <row r="102">
          <cell r="A102">
            <v>4099</v>
          </cell>
        </row>
        <row r="103">
          <cell r="A103">
            <v>4100</v>
          </cell>
        </row>
      </sheetData>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row r="69">
          <cell r="A69">
            <v>59</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 val="DATABASE"/>
      <sheetName val="sipra II fase IV"/>
      <sheetName val="ppto Obra"/>
      <sheetName val="gerencia - interv"/>
      <sheetName val="umm"/>
      <sheetName val="Precomisi"/>
      <sheetName val="RESUMEN CAPEX CONST"/>
      <sheetName val=" CAPEX EN EL t CONST"/>
      <sheetName val="asunciones"/>
      <sheetName val="Q. Ejec."/>
      <sheetName val="Resumen Gerencial"/>
      <sheetName val="DETALLADO SISTEMAS "/>
      <sheetName val="Sistemas Rev.5"/>
      <sheetName val="MATRIZ ACORDIONERO F2"/>
      <sheetName val="INST"/>
      <sheetName val="CAPEX_ACACIAS_90K"/>
      <sheetName val="STAT&quot;D&quot;"/>
      <sheetName val="Datos_CO"/>
      <sheetName val="AUX."/>
      <sheetName val="MOD-DEV.XLS"/>
      <sheetName val="Listas"/>
      <sheetName val="RESUMEN"/>
      <sheetName val="Macro1"/>
      <sheetName val="INF. DIARIO"/>
      <sheetName val="INF. SEMANAL"/>
      <sheetName val="CLUSTER"/>
      <sheetName val="HH y HE"/>
      <sheetName val="HSE"/>
      <sheetName val="lluvias"/>
      <sheetName val="PDT"/>
      <sheetName val="EJECUCIÓN DIARIA"/>
      <sheetName val="Ejecutado Día A Día"/>
      <sheetName val="SEGUIMIENTO ECONOMICO WIP"/>
      <sheetName val="Ejecutado Presup.Diario"/>
      <sheetName val="Ejecutado Acum.Presup"/>
      <sheetName val="Ejecutado Acum.Fisico"/>
      <sheetName val="% Fisico Ejecutado"/>
      <sheetName val="CC"/>
      <sheetName val="Curva S"/>
      <sheetName val="PROYECCIONES"/>
      <sheetName val="CUADRO DE CANT"/>
      <sheetName val="PORTADA"/>
      <sheetName val="GENERALIDADES"/>
      <sheetName val="CAPEX"/>
      <sheetName val="Listas despliegue"/>
      <sheetName val="CBE 1513"/>
      <sheetName val="Hoja1"/>
      <sheetName val="1.3.4"/>
      <sheetName val="1.4.4"/>
      <sheetName val="1.5.4"/>
      <sheetName val="1.5.5"/>
      <sheetName val="1.5.6"/>
      <sheetName val="1.5.7 "/>
      <sheetName val="CL-77"/>
      <sheetName val="ETIQUETAS"/>
      <sheetName val="PARAMETROS"/>
      <sheetName val="PARAMETROS "/>
      <sheetName val="Curva S Llanos"/>
      <sheetName val="AUX"/>
      <sheetName val="MARCO"/>
      <sheetName val="Informe díario"/>
      <sheetName val="Picklist"/>
      <sheetName val="CAPEX_ACACIAS_90K1"/>
      <sheetName val="MANO_DE_OBRA"/>
      <sheetName val="CAPEX_CHICHIMENE_100K"/>
      <sheetName val="recurso_OT_4"/>
      <sheetName val="LISTA_DE_RECURSOS"/>
      <sheetName val="LISTA_DE_ACTIVIDADES"/>
      <sheetName val="LISTAS_DE_IMPRODUCTIVIDADES"/>
      <sheetName val="UNIDAD_DE_MEDIDAS"/>
      <sheetName val="Hoja1_(2)"/>
      <sheetName val="Hoja3_(2)"/>
      <sheetName val="Constantes_Generales"/>
      <sheetName val="Prestaciones_Sociales"/>
      <sheetName val="informe_avance_campo"/>
      <sheetName val="TERCEROS_02_12"/>
      <sheetName val="H4_Inf_Adicional_KP"/>
      <sheetName val="CTRL_ACTAS"/>
      <sheetName val="MOD-DEV_XLS"/>
      <sheetName val="PROGRAMACION_$"/>
      <sheetName val="PROGRAMACION_HH"/>
      <sheetName val="FRENTES_ESPECIFICOS"/>
      <sheetName val="EN_PODER_DE_ECP"/>
      <sheetName val="RESUMEN_GENERAL"/>
      <sheetName val="sipra_II_fase_IV"/>
      <sheetName val="ppto_Obra"/>
      <sheetName val="gerencia_-_interv"/>
      <sheetName val="RESUMEN_CAPEX_CONST"/>
      <sheetName val="_CAPEX_EN_EL_t_CONST"/>
      <sheetName val="UNITARIO_SIN_MATERIAL"/>
      <sheetName val="Cuadro_de_control_de_personal"/>
      <sheetName val="AUX_"/>
      <sheetName val="INF__DIARIO"/>
      <sheetName val="INF__SEMANAL"/>
      <sheetName val="HH_y_HE"/>
      <sheetName val="EJECUCIÓN_DIARIA"/>
      <sheetName val="Ejecutado_Día_A_Día"/>
      <sheetName val="SEGUIMIENTO_ECONOMICO_WIP"/>
      <sheetName val="Ejecutado_Presup_Diario"/>
      <sheetName val="Ejecutado_Acum_Presup"/>
      <sheetName val="Ejecutado_Acum_Fisico"/>
      <sheetName val="%_Fisico_Ejecutado"/>
      <sheetName val="Curva_S"/>
      <sheetName val="Listas_despliegue"/>
      <sheetName val="CBE_1513"/>
      <sheetName val="1_3_4"/>
      <sheetName val="1_4_4"/>
      <sheetName val="1_5_4"/>
      <sheetName val="1_5_5"/>
      <sheetName val="1_5_6"/>
      <sheetName val="1_5_7_"/>
      <sheetName val="CAPEX_ACACIAS_90K2"/>
      <sheetName val="MANO_DE_OBRA1"/>
      <sheetName val="CAPEX_CHICHIMENE_100K1"/>
      <sheetName val="recurso_OT_41"/>
      <sheetName val="LISTA_DE_RECURSOS1"/>
      <sheetName val="LISTA_DE_ACTIVIDADES1"/>
      <sheetName val="LISTAS_DE_IMPRODUCTIVIDADES1"/>
      <sheetName val="UNIDAD_DE_MEDIDAS1"/>
      <sheetName val="Hoja1_(2)1"/>
      <sheetName val="Hoja3_(2)1"/>
      <sheetName val="Constantes_Generales1"/>
      <sheetName val="Prestaciones_Sociales1"/>
      <sheetName val="informe_avance_campo1"/>
      <sheetName val="TERCEROS_02_121"/>
      <sheetName val="H4_Inf_Adicional_KP1"/>
      <sheetName val="CTRL_ACTAS1"/>
      <sheetName val="MOD-DEV_XLS1"/>
      <sheetName val="PROGRAMACION_$1"/>
      <sheetName val="PROGRAMACION_HH1"/>
      <sheetName val="FRENTES_ESPECIFICOS1"/>
      <sheetName val="EN_PODER_DE_ECP1"/>
      <sheetName val="RESUMEN_GENERAL1"/>
      <sheetName val="sipra_II_fase_IV1"/>
      <sheetName val="ppto_Obra1"/>
      <sheetName val="gerencia_-_interv1"/>
      <sheetName val="RESUMEN_CAPEX_CONST1"/>
      <sheetName val="_CAPEX_EN_EL_t_CONST1"/>
      <sheetName val="UNITARIO_SIN_MATERIAL1"/>
      <sheetName val="Cuadro_de_control_de_personal1"/>
      <sheetName val="AUX_1"/>
      <sheetName val="INF__DIARIO1"/>
      <sheetName val="INF__SEMANAL1"/>
      <sheetName val="HH_y_HE1"/>
      <sheetName val="EJECUCIÓN_DIARIA1"/>
      <sheetName val="Ejecutado_Día_A_Día1"/>
      <sheetName val="SEGUIMIENTO_ECONOMICO_WIP1"/>
      <sheetName val="Ejecutado_Presup_Diario1"/>
      <sheetName val="Ejecutado_Acum_Presup1"/>
      <sheetName val="Ejecutado_Acum_Fisico1"/>
      <sheetName val="%_Fisico_Ejecutado1"/>
      <sheetName val="Curva_S1"/>
      <sheetName val="Listas_despliegue1"/>
      <sheetName val="CBE_15131"/>
      <sheetName val="1_3_41"/>
      <sheetName val="1_4_41"/>
      <sheetName val="1_5_41"/>
      <sheetName val="1_5_51"/>
      <sheetName val="1_5_61"/>
      <sheetName val="1_5_7_1"/>
      <sheetName val="CUADRO_DE_CANT"/>
      <sheetName val="Q__Ejec_"/>
      <sheetName val="PARAMETROS_"/>
      <sheetName val="Curva_S_Llanos"/>
      <sheetName val="CAPEX_ACACIAS_90K3"/>
      <sheetName val="MANO_DE_OBRA2"/>
      <sheetName val="CAPEX_CHICHIMENE_100K2"/>
      <sheetName val="recurso_OT_42"/>
      <sheetName val="LISTA_DE_RECURSOS2"/>
      <sheetName val="LISTA_DE_ACTIVIDADES2"/>
      <sheetName val="LISTAS_DE_IMPRODUCTIVIDADES2"/>
      <sheetName val="UNIDAD_DE_MEDIDAS2"/>
      <sheetName val="Hoja1_(2)2"/>
      <sheetName val="Hoja3_(2)2"/>
      <sheetName val="Constantes_Generales2"/>
      <sheetName val="Prestaciones_Sociales2"/>
      <sheetName val="informe_avance_campo2"/>
      <sheetName val="TERCEROS_02_122"/>
      <sheetName val="H4_Inf_Adicional_KP2"/>
      <sheetName val="CTRL_ACTAS2"/>
      <sheetName val="MOD-DEV_XLS2"/>
      <sheetName val="PROGRAMACION_$2"/>
      <sheetName val="PROGRAMACION_HH2"/>
      <sheetName val="FRENTES_ESPECIFICOS2"/>
      <sheetName val="EN_PODER_DE_ECP2"/>
      <sheetName val="RESUMEN_GENERAL2"/>
      <sheetName val="sipra_II_fase_IV2"/>
      <sheetName val="ppto_Obra2"/>
      <sheetName val="gerencia_-_interv2"/>
      <sheetName val="RESUMEN_CAPEX_CONST2"/>
      <sheetName val="_CAPEX_EN_EL_t_CONST2"/>
      <sheetName val="UNITARIO_SIN_MATERIAL2"/>
      <sheetName val="Cuadro_de_control_de_personal2"/>
      <sheetName val="AUX_2"/>
      <sheetName val="INF__DIARIO2"/>
      <sheetName val="INF__SEMANAL2"/>
      <sheetName val="HH_y_HE2"/>
      <sheetName val="EJECUCIÓN_DIARIA2"/>
      <sheetName val="Ejecutado_Día_A_Día2"/>
      <sheetName val="SEGUIMIENTO_ECONOMICO_WIP2"/>
      <sheetName val="Ejecutado_Presup_Diario2"/>
      <sheetName val="Ejecutado_Acum_Presup2"/>
      <sheetName val="Ejecutado_Acum_Fisico2"/>
      <sheetName val="%_Fisico_Ejecutado2"/>
      <sheetName val="Curva_S2"/>
      <sheetName val="Listas_despliegue2"/>
      <sheetName val="CBE_15132"/>
      <sheetName val="1_3_42"/>
      <sheetName val="1_4_42"/>
      <sheetName val="1_5_42"/>
      <sheetName val="1_5_52"/>
      <sheetName val="1_5_62"/>
      <sheetName val="1_5_7_2"/>
      <sheetName val="CUADRO_DE_CANT1"/>
      <sheetName val="Q__Ejec_1"/>
      <sheetName val="PARAMETROS_1"/>
      <sheetName val="Curva_S_Llanos1"/>
      <sheetName val="GCB2000"/>
      <sheetName val="FACTORES"/>
      <sheetName val="lista"/>
      <sheetName val="Estructura de Control"/>
      <sheetName val="Tarifas Equipos"/>
      <sheetName val="FRENTE OBRA"/>
      <sheetName val="ID 200123"/>
      <sheetName val="ID 200124"/>
      <sheetName val="CONSOLIDADO"/>
      <sheetName val="TABLAS"/>
      <sheetName val="DATOS ADPA Huila"/>
      <sheetName val="MDO"/>
    </sheetNames>
    <sheetDataSet>
      <sheetData sheetId="0" refreshError="1">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sheetData sheetId="67" refreshError="1"/>
      <sheetData sheetId="68"/>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refreshError="1"/>
      <sheetData sheetId="269" refreshError="1"/>
      <sheetData sheetId="270" refreshError="1"/>
      <sheetData sheetId="271"/>
      <sheetData sheetId="272" refreshError="1"/>
      <sheetData sheetId="273" refreshError="1"/>
      <sheetData sheetId="274"/>
      <sheetData sheetId="275"/>
      <sheetData sheetId="276" refreshError="1"/>
      <sheetData sheetId="277" refreshError="1"/>
      <sheetData sheetId="278" refreshError="1"/>
      <sheetData sheetId="2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envío"/>
      <sheetName val="Modelo financiero"/>
      <sheetName val="PSM Monthly"/>
      <sheetName val="API93"/>
      <sheetName val="Análisis_determinístico"/>
      <sheetName val="Modelo_financiero"/>
      <sheetName val="Análisis_determinístico1"/>
      <sheetName val="Modelo_financiero1"/>
      <sheetName val="Hoja2"/>
      <sheetName val="1. MODELO 60KB"/>
      <sheetName val="BHA"/>
      <sheetName val="TABLA5"/>
      <sheetName val="PLAN CARGUE RIS (for nuevo)"/>
      <sheetName val="GCB2000"/>
      <sheetName val="PLANILLA"/>
      <sheetName val="TALLA"/>
      <sheetName val="Hoja3"/>
      <sheetName val="PLAN_CARGUE_RIS_(for_nuevo)"/>
      <sheetName val="PLAN_CARGUE_RIS_(for_nuevo)1"/>
      <sheetName val="Resumen"/>
      <sheetName val="Modelo Financiero Determ. "/>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APU"/>
      <sheetName val="Parámetros Formato"/>
      <sheetName val="#¡REF"/>
      <sheetName val="LISTA VALIDACION"/>
      <sheetName val="PYF100-2"/>
      <sheetName val="CrudosA"/>
      <sheetName val="casosWTI"/>
      <sheetName val="DCurva"/>
      <sheetName val="Inf.Semanal"/>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Admin Cost Flow"/>
      <sheetName val="PLAN_CARGUE_RIS_(for_nuevo)2"/>
      <sheetName val="INGENIERÍA"/>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EMPRESA"/>
      <sheetName val="Cronograma"/>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CECOS SOP"/>
      <sheetName val="SEGUIMIENTO"/>
      <sheetName val="Malas Prácticas eliminadas"/>
      <sheetName val="Plan Anual Mantto"/>
      <sheetName val="PROYECTOS TRÁNSI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F.Caja"/>
      <sheetName val="General"/>
      <sheetName val="DATOSINI"/>
      <sheetName val="Lineas_del_PACC"/>
      <sheetName val="COL_21169"/>
      <sheetName val="Lista_APU"/>
      <sheetName val="DEST__MEDIOS"/>
      <sheetName val="CARGASPROC_"/>
      <sheetName val="G_L_P__FINAL"/>
      <sheetName val="Valor_Oferta"/>
      <sheetName val="FORMULAS1"/>
      <sheetName val="CONFIGURACION"/>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Hoja 3 - Categorías Riesgos ECP"/>
      <sheetName val="HOJA 1(REG._EV. SEM-CUAN_PLAN )"/>
      <sheetName val="HOJA 2(MATRIZ IMP-PR PROYECTOS)"/>
      <sheetName val="Hoja 4 - Resumen Seguimiento"/>
      <sheetName val="Hoja 5 - Definiciones generales"/>
      <sheetName val="EQUIPOS"/>
      <sheetName val="WRut"/>
      <sheetName val="140 kbbld Cus,BCF22"/>
      <sheetName val="DATABASE"/>
      <sheetName val="Referencia Sistemas"/>
      <sheetName val="Mano de Obra"/>
      <sheetName val="Salario"/>
      <sheetName val="Siglas"/>
      <sheetName val="BENEF. DE ESPEC."/>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TOTAL_AREA_PORTAFOLIO_ORIGINAL"/>
      <sheetName val="Referencia_Sistemas"/>
      <sheetName val="Admin_Cost_Flow"/>
      <sheetName val="COMPRA_MATERIA_PRIMA2"/>
      <sheetName val="DATOS_BASE_ABA"/>
      <sheetName val="MAMPO 1"/>
      <sheetName val="DATOSBP"/>
      <sheetName val="DATOSPB"/>
      <sheetName val="1.1"/>
      <sheetName val="EQUIPO"/>
      <sheetName val="TUBERIA"/>
      <sheetName val="MATERIALES"/>
      <sheetName val="PROYECTOS_TRÁNSITO1"/>
      <sheetName val="LISTA_DE_LAS_MACROS_"/>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Plan auditoría"/>
      <sheetName val="Salarios_Ocensa"/>
      <sheetName val="ATES INICIALES"/>
      <sheetName val="DATOS PERSONAL -LAB"/>
      <sheetName val="5. Protección de la Tecnología"/>
      <sheetName val="Hitos"/>
      <sheetName val="7.1. Hitos PTE"/>
      <sheetName val="Tabla Indicadores"/>
      <sheetName val="LISTAS DE CAMPOS"/>
      <sheetName val="Info-Portaf"/>
      <sheetName val="Datos_CO"/>
      <sheetName val="1.Herramientas"/>
      <sheetName val="1.Materiales o Consumibles"/>
      <sheetName val="1.Vehiculos y Transp"/>
      <sheetName val="Obra Eléctrica"/>
      <sheetName val="UNITARIOS (2)"/>
      <sheetName val="PRIORIDAD INSPECCIÓN"/>
      <sheetName val="B.BTA.S.VALORES"/>
      <sheetName val="CondGrales"/>
      <sheetName val="VOL"/>
      <sheetName val="VARI"/>
      <sheetName val="PXQ_PY"/>
      <sheetName val="PXQ_P"/>
      <sheetName val="PXQ_R"/>
      <sheetName val="COMPARA"/>
      <sheetName val="PROY"/>
      <sheetName val="PXQ Comp"/>
      <sheetName val="PXQ 2020"/>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PAGE_20"/>
      <sheetName val="LIST"/>
      <sheetName val="LIST SAR"/>
      <sheetName val="API APIAY  Y SURIA"/>
      <sheetName val="Sheet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INV"/>
      <sheetName val="AASHTO"/>
      <sheetName val="prestaciones"/>
      <sheetName val="seguros"/>
      <sheetName val="Lista Deplegable"/>
      <sheetName val="Tablas Factor Soldadura"/>
      <sheetName val="DESCIPCIÓN CORTA"/>
      <sheetName val="UNIDADES DE MEDIDA"/>
      <sheetName val="OPCIONES DE SIMULACION"/>
      <sheetName val="KPIs-EKON$"/>
      <sheetName val="D_C (2)"/>
      <sheetName val="Tipo de Vinculación con el Acti"/>
      <sheetName val="Criterios Taxonomía"/>
      <sheetName val="S20_41"/>
      <sheetName val="COMPAÑIAS Y CONTRATO"/>
      <sheetName val="OPEX PPT"/>
      <sheetName val="Premises"/>
      <sheetName val="calculation"/>
      <sheetName val="A_A310"/>
      <sheetName val="ESTRATEGIA_MI_(CUP-FQ)"/>
      <sheetName val="Fechas"/>
      <sheetName val="MCR-2010-2019"/>
      <sheetName val="DATOS_CUPONES"/>
      <sheetName val="FQ_2010-2019"/>
      <sheetName val="MCI-2009-2019"/>
      <sheetName val="DATOS_INCR"/>
      <sheetName val="Pla_x0000__Hitos_despues_del_pma1"/>
      <sheetName val="PLANTILLA PCC 20E0024172_x0000_UBIALE"/>
      <sheetName val="PxQ BLOQUE YENAC"/>
      <sheetName val="VEHICULOS y HERRAMIENTAS "/>
      <sheetName val="CONSUMIBLES"/>
      <sheetName val="mto.electr."/>
    </sheetNames>
    <sheetDataSet>
      <sheetData sheetId="0">
        <row r="125">
          <cell r="B125" t="str">
            <v>MES No:</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ow r="224">
          <cell r="B224" t="str">
            <v>MES No:</v>
          </cell>
        </row>
      </sheetData>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ow r="224">
          <cell r="B224" t="str">
            <v>MES No:</v>
          </cell>
        </row>
      </sheetData>
      <sheetData sheetId="217" refreshError="1"/>
      <sheetData sheetId="218" refreshError="1"/>
      <sheetData sheetId="219" refreshError="1"/>
      <sheetData sheetId="220" refreshError="1"/>
      <sheetData sheetId="221" refreshError="1"/>
      <sheetData sheetId="222" refreshError="1"/>
      <sheetData sheetId="223" refreshError="1"/>
      <sheetData sheetId="224">
        <row r="224">
          <cell r="B224" t="str">
            <v>MES No:</v>
          </cell>
        </row>
      </sheetData>
      <sheetData sheetId="225">
        <row r="224">
          <cell r="B224" t="str">
            <v>MES No:</v>
          </cell>
        </row>
      </sheetData>
      <sheetData sheetId="226">
        <row r="224">
          <cell r="B224" t="str">
            <v>MES No:</v>
          </cell>
        </row>
      </sheetData>
      <sheetData sheetId="227">
        <row r="224">
          <cell r="B224" t="str">
            <v>MES No:</v>
          </cell>
        </row>
      </sheetData>
      <sheetData sheetId="228">
        <row r="224">
          <cell r="B224" t="str">
            <v>MES No:</v>
          </cell>
        </row>
      </sheetData>
      <sheetData sheetId="229">
        <row r="224">
          <cell r="B224" t="str">
            <v>MES No:</v>
          </cell>
        </row>
      </sheetData>
      <sheetData sheetId="230">
        <row r="224">
          <cell r="B224" t="str">
            <v>MES No:</v>
          </cell>
        </row>
      </sheetData>
      <sheetData sheetId="231">
        <row r="224">
          <cell r="B224" t="str">
            <v>MES No:</v>
          </cell>
        </row>
      </sheetData>
      <sheetData sheetId="232">
        <row r="224">
          <cell r="B224" t="str">
            <v>MES No:</v>
          </cell>
        </row>
      </sheetData>
      <sheetData sheetId="233">
        <row r="224">
          <cell r="B224" t="str">
            <v>MES No:</v>
          </cell>
        </row>
      </sheetData>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efreshError="1"/>
      <sheetData sheetId="240" refreshError="1"/>
      <sheetData sheetId="241" refreshError="1"/>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efreshError="1"/>
      <sheetData sheetId="248">
        <row r="224">
          <cell r="B224" t="str">
            <v>MES No:</v>
          </cell>
        </row>
      </sheetData>
      <sheetData sheetId="249">
        <row r="224">
          <cell r="B224" t="str">
            <v>MES No:</v>
          </cell>
        </row>
      </sheetData>
      <sheetData sheetId="250" refreshError="1"/>
      <sheetData sheetId="251">
        <row r="224">
          <cell r="B224" t="str">
            <v>MES No:</v>
          </cell>
        </row>
      </sheetData>
      <sheetData sheetId="252">
        <row r="224">
          <cell r="B224" t="str">
            <v>MES No:</v>
          </cell>
        </row>
      </sheetData>
      <sheetData sheetId="253">
        <row r="224">
          <cell r="B224" t="str">
            <v>MES No:</v>
          </cell>
        </row>
      </sheetData>
      <sheetData sheetId="254">
        <row r="224">
          <cell r="B224" t="str">
            <v>MES No:</v>
          </cell>
        </row>
      </sheetData>
      <sheetData sheetId="255">
        <row r="224">
          <cell r="B224" t="str">
            <v>MES No:</v>
          </cell>
        </row>
      </sheetData>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224">
          <cell r="B224" t="str">
            <v>MES No:</v>
          </cell>
        </row>
      </sheetData>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ow r="224">
          <cell r="B224" t="str">
            <v>MES No:</v>
          </cell>
        </row>
      </sheetData>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ow r="224">
          <cell r="B224" t="str">
            <v>MES No:</v>
          </cell>
        </row>
      </sheetData>
      <sheetData sheetId="359">
        <row r="224">
          <cell r="B224" t="str">
            <v>MES No:</v>
          </cell>
        </row>
      </sheetData>
      <sheetData sheetId="360">
        <row r="224">
          <cell r="B224" t="str">
            <v>MES No:</v>
          </cell>
        </row>
      </sheetData>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ow r="224">
          <cell r="B224" t="str">
            <v>MES No:</v>
          </cell>
        </row>
      </sheetData>
      <sheetData sheetId="371">
        <row r="224">
          <cell r="B224" t="str">
            <v>MES No:</v>
          </cell>
        </row>
      </sheetData>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ow r="224">
          <cell r="B224" t="str">
            <v>MES No:</v>
          </cell>
        </row>
      </sheetData>
      <sheetData sheetId="418">
        <row r="224">
          <cell r="B224" t="str">
            <v>MES No:</v>
          </cell>
        </row>
      </sheetData>
      <sheetData sheetId="419">
        <row r="224">
          <cell r="B224" t="str">
            <v>MES No:</v>
          </cell>
        </row>
      </sheetData>
      <sheetData sheetId="420">
        <row r="224">
          <cell r="B224" t="str">
            <v>MES No:</v>
          </cell>
        </row>
      </sheetData>
      <sheetData sheetId="421">
        <row r="224">
          <cell r="B224" t="str">
            <v>MES No:</v>
          </cell>
        </row>
      </sheetData>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ow r="224">
          <cell r="B224" t="str">
            <v>MES No:</v>
          </cell>
        </row>
      </sheetData>
      <sheetData sheetId="446">
        <row r="224">
          <cell r="B224" t="str">
            <v>MES No:</v>
          </cell>
        </row>
      </sheetData>
      <sheetData sheetId="447">
        <row r="224">
          <cell r="B224" t="str">
            <v>MES No:</v>
          </cell>
        </row>
      </sheetData>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ow r="224">
          <cell r="B224" t="str">
            <v>MES No:</v>
          </cell>
        </row>
      </sheetData>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ow r="109">
          <cell r="F109">
            <v>22713.357777694815</v>
          </cell>
        </row>
      </sheetData>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ow r="109">
          <cell r="F109">
            <v>43.789380089226867</v>
          </cell>
        </row>
      </sheetData>
      <sheetData sheetId="614">
        <row r="109">
          <cell r="F109">
            <v>43.789380089226867</v>
          </cell>
        </row>
      </sheetData>
      <sheetData sheetId="615">
        <row r="109">
          <cell r="F109">
            <v>43.789380089226867</v>
          </cell>
        </row>
      </sheetData>
      <sheetData sheetId="616">
        <row r="109">
          <cell r="F109">
            <v>43.789380089226867</v>
          </cell>
        </row>
      </sheetData>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224">
          <cell r="B224" t="str">
            <v>MES No:</v>
          </cell>
        </row>
      </sheetData>
      <sheetData sheetId="635">
        <row r="109">
          <cell r="F109">
            <v>43.789380089226867</v>
          </cell>
        </row>
      </sheetData>
      <sheetData sheetId="636">
        <row r="109">
          <cell r="F109">
            <v>43.789380089226867</v>
          </cell>
        </row>
      </sheetData>
      <sheetData sheetId="637">
        <row r="109">
          <cell r="F109">
            <v>43.789380089226867</v>
          </cell>
        </row>
      </sheetData>
      <sheetData sheetId="638">
        <row r="109">
          <cell r="F109">
            <v>43.789380089226867</v>
          </cell>
        </row>
      </sheetData>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ow r="109">
          <cell r="F109">
            <v>43.789380089226867</v>
          </cell>
        </row>
      </sheetData>
      <sheetData sheetId="654">
        <row r="109">
          <cell r="F109">
            <v>43.789380089226867</v>
          </cell>
        </row>
      </sheetData>
      <sheetData sheetId="655"/>
      <sheetData sheetId="656"/>
      <sheetData sheetId="657"/>
      <sheetData sheetId="658"/>
      <sheetData sheetId="659">
        <row r="109">
          <cell r="F109">
            <v>43.789380089226867</v>
          </cell>
        </row>
      </sheetData>
      <sheetData sheetId="660">
        <row r="109">
          <cell r="F109">
            <v>43.789380089226867</v>
          </cell>
        </row>
      </sheetData>
      <sheetData sheetId="661">
        <row r="109">
          <cell r="F109">
            <v>43.789380089226867</v>
          </cell>
        </row>
      </sheetData>
      <sheetData sheetId="662"/>
      <sheetData sheetId="663">
        <row r="109">
          <cell r="F109">
            <v>43.789380089226867</v>
          </cell>
        </row>
      </sheetData>
      <sheetData sheetId="664"/>
      <sheetData sheetId="665">
        <row r="109">
          <cell r="F109">
            <v>43.789380089226867</v>
          </cell>
        </row>
      </sheetData>
      <sheetData sheetId="666"/>
      <sheetData sheetId="667"/>
      <sheetData sheetId="668">
        <row r="109">
          <cell r="F109">
            <v>43.789380089226867</v>
          </cell>
        </row>
      </sheetData>
      <sheetData sheetId="669"/>
      <sheetData sheetId="670"/>
      <sheetData sheetId="671"/>
      <sheetData sheetId="672"/>
      <sheetData sheetId="673"/>
      <sheetData sheetId="674"/>
      <sheetData sheetId="675"/>
      <sheetData sheetId="676"/>
      <sheetData sheetId="677">
        <row r="109">
          <cell r="F109">
            <v>43.789380089226867</v>
          </cell>
        </row>
      </sheetData>
      <sheetData sheetId="678">
        <row r="109">
          <cell r="F109">
            <v>43.789380089226867</v>
          </cell>
        </row>
      </sheetData>
      <sheetData sheetId="679"/>
      <sheetData sheetId="680">
        <row r="109">
          <cell r="F109">
            <v>43.789380089226867</v>
          </cell>
        </row>
      </sheetData>
      <sheetData sheetId="681"/>
      <sheetData sheetId="682"/>
      <sheetData sheetId="683">
        <row r="109">
          <cell r="F109">
            <v>22713.357777694815</v>
          </cell>
        </row>
      </sheetData>
      <sheetData sheetId="684">
        <row r="109">
          <cell r="F109">
            <v>43.789380089226867</v>
          </cell>
        </row>
      </sheetData>
      <sheetData sheetId="685"/>
      <sheetData sheetId="686">
        <row r="109">
          <cell r="F109">
            <v>43.789380089226867</v>
          </cell>
        </row>
      </sheetData>
      <sheetData sheetId="687">
        <row r="109">
          <cell r="F109">
            <v>43.789380089226867</v>
          </cell>
        </row>
      </sheetData>
      <sheetData sheetId="688"/>
      <sheetData sheetId="689">
        <row r="109">
          <cell r="F109">
            <v>43.789380089226867</v>
          </cell>
        </row>
      </sheetData>
      <sheetData sheetId="690">
        <row r="109">
          <cell r="F109">
            <v>43.789380089226867</v>
          </cell>
        </row>
      </sheetData>
      <sheetData sheetId="691">
        <row r="109">
          <cell r="F109">
            <v>43.789380089226867</v>
          </cell>
        </row>
      </sheetData>
      <sheetData sheetId="692">
        <row r="109">
          <cell r="F109">
            <v>43.789380089226867</v>
          </cell>
        </row>
      </sheetData>
      <sheetData sheetId="693"/>
      <sheetData sheetId="694">
        <row r="224">
          <cell r="B224" t="str">
            <v>MES No:</v>
          </cell>
        </row>
      </sheetData>
      <sheetData sheetId="695" refreshError="1"/>
      <sheetData sheetId="696" refreshError="1"/>
      <sheetData sheetId="697" refreshError="1"/>
      <sheetData sheetId="698" refreshError="1"/>
      <sheetData sheetId="699">
        <row r="109">
          <cell r="F109">
            <v>43.789380089226867</v>
          </cell>
        </row>
      </sheetData>
      <sheetData sheetId="700">
        <row r="109">
          <cell r="F109">
            <v>43.789380089226867</v>
          </cell>
        </row>
      </sheetData>
      <sheetData sheetId="701">
        <row r="224">
          <cell r="B224" t="str">
            <v>MES No:</v>
          </cell>
        </row>
      </sheetData>
      <sheetData sheetId="702">
        <row r="224">
          <cell r="B224" t="str">
            <v>MES No:</v>
          </cell>
        </row>
      </sheetData>
      <sheetData sheetId="703">
        <row r="109">
          <cell r="F109">
            <v>43.789380089226867</v>
          </cell>
        </row>
      </sheetData>
      <sheetData sheetId="704">
        <row r="224">
          <cell r="B224" t="str">
            <v>MES No:</v>
          </cell>
        </row>
      </sheetData>
      <sheetData sheetId="705">
        <row r="109">
          <cell r="F109">
            <v>43.789380089226867</v>
          </cell>
        </row>
      </sheetData>
      <sheetData sheetId="706" refreshError="1"/>
      <sheetData sheetId="707" refreshError="1"/>
      <sheetData sheetId="708" refreshError="1"/>
      <sheetData sheetId="709" refreshError="1"/>
      <sheetData sheetId="710">
        <row r="224">
          <cell r="B224" t="str">
            <v>MES No:</v>
          </cell>
        </row>
      </sheetData>
      <sheetData sheetId="711">
        <row r="109">
          <cell r="F109">
            <v>43.789380089226867</v>
          </cell>
        </row>
      </sheetData>
      <sheetData sheetId="712">
        <row r="109">
          <cell r="F109">
            <v>43.789380089226867</v>
          </cell>
        </row>
      </sheetData>
      <sheetData sheetId="713">
        <row r="109">
          <cell r="F109">
            <v>43.789380089226867</v>
          </cell>
        </row>
      </sheetData>
      <sheetData sheetId="714">
        <row r="109">
          <cell r="F109">
            <v>43.789380089226867</v>
          </cell>
        </row>
      </sheetData>
      <sheetData sheetId="715">
        <row r="109">
          <cell r="F109">
            <v>43.789380089226867</v>
          </cell>
        </row>
      </sheetData>
      <sheetData sheetId="716">
        <row r="109">
          <cell r="F109">
            <v>43.789380089226867</v>
          </cell>
        </row>
      </sheetData>
      <sheetData sheetId="717">
        <row r="109">
          <cell r="F109">
            <v>43.789380089226867</v>
          </cell>
        </row>
      </sheetData>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sheetData sheetId="724">
        <row r="109">
          <cell r="F109">
            <v>43.789380089226867</v>
          </cell>
        </row>
      </sheetData>
      <sheetData sheetId="725">
        <row r="109">
          <cell r="F109">
            <v>43.789380089226867</v>
          </cell>
        </row>
      </sheetData>
      <sheetData sheetId="726">
        <row r="109">
          <cell r="F109">
            <v>43.789380089226867</v>
          </cell>
        </row>
      </sheetData>
      <sheetData sheetId="727">
        <row r="109">
          <cell r="F109">
            <v>43.789380089226867</v>
          </cell>
        </row>
      </sheetData>
      <sheetData sheetId="728">
        <row r="109">
          <cell r="F109">
            <v>43.789380089226867</v>
          </cell>
        </row>
      </sheetData>
      <sheetData sheetId="729">
        <row r="109">
          <cell r="F109">
            <v>43.789380089226867</v>
          </cell>
        </row>
      </sheetData>
      <sheetData sheetId="730"/>
      <sheetData sheetId="731">
        <row r="109">
          <cell r="F109">
            <v>43.789380089226867</v>
          </cell>
        </row>
      </sheetData>
      <sheetData sheetId="732">
        <row r="109">
          <cell r="F109">
            <v>43.789380089226867</v>
          </cell>
        </row>
      </sheetData>
      <sheetData sheetId="733">
        <row r="109">
          <cell r="F109">
            <v>43.789380089226867</v>
          </cell>
        </row>
      </sheetData>
      <sheetData sheetId="734"/>
      <sheetData sheetId="735">
        <row r="109">
          <cell r="F109">
            <v>43.789380089226867</v>
          </cell>
        </row>
      </sheetData>
      <sheetData sheetId="736"/>
      <sheetData sheetId="737">
        <row r="109">
          <cell r="F109">
            <v>43.789380089226867</v>
          </cell>
        </row>
      </sheetData>
      <sheetData sheetId="738">
        <row r="109">
          <cell r="F109">
            <v>43.789380089226867</v>
          </cell>
        </row>
      </sheetData>
      <sheetData sheetId="739">
        <row r="109">
          <cell r="F109">
            <v>43.789380089226867</v>
          </cell>
        </row>
      </sheetData>
      <sheetData sheetId="740">
        <row r="224">
          <cell r="B224" t="str">
            <v>MES No:</v>
          </cell>
        </row>
      </sheetData>
      <sheetData sheetId="741">
        <row r="224">
          <cell r="B224" t="str">
            <v>MES No:</v>
          </cell>
        </row>
      </sheetData>
      <sheetData sheetId="742">
        <row r="224">
          <cell r="B224" t="str">
            <v>MES No:</v>
          </cell>
        </row>
      </sheetData>
      <sheetData sheetId="743">
        <row r="224">
          <cell r="B224" t="str">
            <v>MES No:</v>
          </cell>
        </row>
      </sheetData>
      <sheetData sheetId="744">
        <row r="109">
          <cell r="F109">
            <v>43.789380089226867</v>
          </cell>
        </row>
      </sheetData>
      <sheetData sheetId="745">
        <row r="224">
          <cell r="B224" t="str">
            <v>MES No:</v>
          </cell>
        </row>
      </sheetData>
      <sheetData sheetId="746">
        <row r="224">
          <cell r="B224" t="str">
            <v>MES No:</v>
          </cell>
        </row>
      </sheetData>
      <sheetData sheetId="747">
        <row r="109">
          <cell r="F109">
            <v>43.789380089226867</v>
          </cell>
        </row>
      </sheetData>
      <sheetData sheetId="748">
        <row r="224">
          <cell r="B224" t="str">
            <v>MES No:</v>
          </cell>
        </row>
      </sheetData>
      <sheetData sheetId="749">
        <row r="224">
          <cell r="B224" t="str">
            <v>MES No:</v>
          </cell>
        </row>
      </sheetData>
      <sheetData sheetId="750">
        <row r="224">
          <cell r="B224" t="str">
            <v>MES No:</v>
          </cell>
        </row>
      </sheetData>
      <sheetData sheetId="751">
        <row r="224">
          <cell r="B224" t="str">
            <v>MES No:</v>
          </cell>
        </row>
      </sheetData>
      <sheetData sheetId="752">
        <row r="224">
          <cell r="B224" t="str">
            <v>MES No:</v>
          </cell>
        </row>
      </sheetData>
      <sheetData sheetId="753">
        <row r="224">
          <cell r="B224" t="str">
            <v>MES No:</v>
          </cell>
        </row>
      </sheetData>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row r="109">
          <cell r="F109">
            <v>22713.357777694815</v>
          </cell>
        </row>
      </sheetData>
      <sheetData sheetId="771" refreshError="1"/>
      <sheetData sheetId="772" refreshError="1"/>
      <sheetData sheetId="773" refreshError="1"/>
      <sheetData sheetId="774">
        <row r="224">
          <cell r="B224" t="str">
            <v>MES No:</v>
          </cell>
        </row>
      </sheetData>
      <sheetData sheetId="775">
        <row r="224">
          <cell r="B224" t="str">
            <v>MES No:</v>
          </cell>
        </row>
      </sheetData>
      <sheetData sheetId="776">
        <row r="224">
          <cell r="B224" t="str">
            <v>MES No:</v>
          </cell>
        </row>
      </sheetData>
      <sheetData sheetId="777">
        <row r="224">
          <cell r="B224" t="str">
            <v>MES No:</v>
          </cell>
        </row>
      </sheetData>
      <sheetData sheetId="778">
        <row r="224">
          <cell r="B224" t="str">
            <v>MES No:</v>
          </cell>
        </row>
      </sheetData>
      <sheetData sheetId="779">
        <row r="224">
          <cell r="B224" t="str">
            <v>MES No:</v>
          </cell>
        </row>
      </sheetData>
      <sheetData sheetId="780"/>
      <sheetData sheetId="781"/>
      <sheetData sheetId="782"/>
      <sheetData sheetId="783"/>
      <sheetData sheetId="784"/>
      <sheetData sheetId="785">
        <row r="109">
          <cell r="F109">
            <v>22713.357777694815</v>
          </cell>
        </row>
      </sheetData>
      <sheetData sheetId="786">
        <row r="109">
          <cell r="F109">
            <v>22713.357777694815</v>
          </cell>
        </row>
      </sheetData>
      <sheetData sheetId="787">
        <row r="109">
          <cell r="F109">
            <v>22713.357777694815</v>
          </cell>
        </row>
      </sheetData>
      <sheetData sheetId="788">
        <row r="109">
          <cell r="F109">
            <v>22713.357777694815</v>
          </cell>
        </row>
      </sheetData>
      <sheetData sheetId="789"/>
      <sheetData sheetId="790"/>
      <sheetData sheetId="791"/>
      <sheetData sheetId="792" refreshError="1"/>
      <sheetData sheetId="793"/>
      <sheetData sheetId="794"/>
      <sheetData sheetId="795"/>
      <sheetData sheetId="796"/>
      <sheetData sheetId="797">
        <row r="109">
          <cell r="F109">
            <v>43.789380089226867</v>
          </cell>
        </row>
      </sheetData>
      <sheetData sheetId="798">
        <row r="109">
          <cell r="F109">
            <v>43.789380089226867</v>
          </cell>
        </row>
      </sheetData>
      <sheetData sheetId="799"/>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109">
          <cell r="F109">
            <v>22713.357777694815</v>
          </cell>
        </row>
      </sheetData>
      <sheetData sheetId="809">
        <row r="224">
          <cell r="B224" t="str">
            <v>MES No:</v>
          </cell>
        </row>
      </sheetData>
      <sheetData sheetId="810">
        <row r="224">
          <cell r="B224" t="str">
            <v>MES No:</v>
          </cell>
        </row>
      </sheetData>
      <sheetData sheetId="811">
        <row r="109">
          <cell r="F109">
            <v>22713.357777694815</v>
          </cell>
        </row>
      </sheetData>
      <sheetData sheetId="812">
        <row r="224">
          <cell r="B224" t="str">
            <v>MES No:</v>
          </cell>
        </row>
      </sheetData>
      <sheetData sheetId="813">
        <row r="109">
          <cell r="F109">
            <v>43.789380089226867</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109">
          <cell r="F109">
            <v>43.789380089226867</v>
          </cell>
        </row>
      </sheetData>
      <sheetData sheetId="820">
        <row r="224">
          <cell r="B224" t="str">
            <v>MES No:</v>
          </cell>
        </row>
      </sheetData>
      <sheetData sheetId="821">
        <row r="224">
          <cell r="B224" t="str">
            <v>MES No:</v>
          </cell>
        </row>
      </sheetData>
      <sheetData sheetId="822">
        <row r="224">
          <cell r="B224" t="str">
            <v>MES No:</v>
          </cell>
        </row>
      </sheetData>
      <sheetData sheetId="823">
        <row r="224">
          <cell r="B224" t="str">
            <v>MES No:</v>
          </cell>
        </row>
      </sheetData>
      <sheetData sheetId="824">
        <row r="109">
          <cell r="F109">
            <v>43.789380089226867</v>
          </cell>
        </row>
      </sheetData>
      <sheetData sheetId="825">
        <row r="109">
          <cell r="F109">
            <v>43.789380089226867</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109">
          <cell r="F109">
            <v>43.789380089226867</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109">
          <cell r="F109">
            <v>43.789380089226867</v>
          </cell>
        </row>
      </sheetData>
      <sheetData sheetId="872">
        <row r="224">
          <cell r="B224" t="str">
            <v>MES No:</v>
          </cell>
        </row>
      </sheetData>
      <sheetData sheetId="873">
        <row r="109">
          <cell r="F109">
            <v>22713.357777694815</v>
          </cell>
        </row>
      </sheetData>
      <sheetData sheetId="874">
        <row r="109">
          <cell r="F109">
            <v>43.789380089226867</v>
          </cell>
        </row>
      </sheetData>
      <sheetData sheetId="875">
        <row r="109">
          <cell r="F109">
            <v>22713.357777694815</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224">
          <cell r="B224" t="str">
            <v>MES No:</v>
          </cell>
        </row>
      </sheetData>
      <sheetData sheetId="880">
        <row r="224">
          <cell r="B224" t="str">
            <v>MES No:</v>
          </cell>
        </row>
      </sheetData>
      <sheetData sheetId="881">
        <row r="224">
          <cell r="B224" t="str">
            <v>MES No:</v>
          </cell>
        </row>
      </sheetData>
      <sheetData sheetId="882">
        <row r="224">
          <cell r="B224" t="str">
            <v>MES No:</v>
          </cell>
        </row>
      </sheetData>
      <sheetData sheetId="883">
        <row r="109">
          <cell r="F109">
            <v>22713.357777694815</v>
          </cell>
        </row>
      </sheetData>
      <sheetData sheetId="884">
        <row r="109">
          <cell r="F109">
            <v>22713.357777694815</v>
          </cell>
        </row>
      </sheetData>
      <sheetData sheetId="885">
        <row r="109">
          <cell r="F109">
            <v>22713.357777694815</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224">
          <cell r="B224" t="str">
            <v>MES No:</v>
          </cell>
        </row>
      </sheetData>
      <sheetData sheetId="890">
        <row r="224">
          <cell r="B224" t="str">
            <v>MES No:</v>
          </cell>
        </row>
      </sheetData>
      <sheetData sheetId="891">
        <row r="224">
          <cell r="B224" t="str">
            <v>MES No:</v>
          </cell>
        </row>
      </sheetData>
      <sheetData sheetId="892">
        <row r="224">
          <cell r="B224" t="str">
            <v>MES No:</v>
          </cell>
        </row>
      </sheetData>
      <sheetData sheetId="893">
        <row r="109">
          <cell r="F109">
            <v>22713.357777694815</v>
          </cell>
        </row>
      </sheetData>
      <sheetData sheetId="894">
        <row r="109">
          <cell r="F109">
            <v>22713.357777694815</v>
          </cell>
        </row>
      </sheetData>
      <sheetData sheetId="895">
        <row r="109">
          <cell r="F109">
            <v>22713.357777694815</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109">
          <cell r="F109">
            <v>22713.357777694815</v>
          </cell>
        </row>
      </sheetData>
      <sheetData sheetId="904">
        <row r="109">
          <cell r="F109">
            <v>22713.357777694815</v>
          </cell>
        </row>
      </sheetData>
      <sheetData sheetId="905">
        <row r="109">
          <cell r="F109">
            <v>22713.357777694815</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224">
          <cell r="B224" t="str">
            <v>MES No:</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224">
          <cell r="B224" t="str">
            <v>MES No:</v>
          </cell>
        </row>
      </sheetData>
      <sheetData sheetId="926">
        <row r="109">
          <cell r="F109">
            <v>22713.357777694815</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224">
          <cell r="B224" t="str">
            <v>MES No:</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row r="109">
          <cell r="F109">
            <v>22713.357777694815</v>
          </cell>
        </row>
      </sheetData>
      <sheetData sheetId="976">
        <row r="109">
          <cell r="F109">
            <v>22713.357777694815</v>
          </cell>
        </row>
      </sheetData>
      <sheetData sheetId="977">
        <row r="109">
          <cell r="F109">
            <v>22713.357777694815</v>
          </cell>
        </row>
      </sheetData>
      <sheetData sheetId="978">
        <row r="109">
          <cell r="F109">
            <v>22713.357777694815</v>
          </cell>
        </row>
      </sheetData>
      <sheetData sheetId="979">
        <row r="109">
          <cell r="F109">
            <v>22713.357777694815</v>
          </cell>
        </row>
      </sheetData>
      <sheetData sheetId="980">
        <row r="109">
          <cell r="F109">
            <v>22713.357777694815</v>
          </cell>
        </row>
      </sheetData>
      <sheetData sheetId="981">
        <row r="109">
          <cell r="F109">
            <v>22713.357777694815</v>
          </cell>
        </row>
      </sheetData>
      <sheetData sheetId="982">
        <row r="109">
          <cell r="F109">
            <v>22713.357777694815</v>
          </cell>
        </row>
      </sheetData>
      <sheetData sheetId="983">
        <row r="109">
          <cell r="F109">
            <v>22713.357777694815</v>
          </cell>
        </row>
      </sheetData>
      <sheetData sheetId="984">
        <row r="109">
          <cell r="F109">
            <v>22713.357777694815</v>
          </cell>
        </row>
      </sheetData>
      <sheetData sheetId="985">
        <row r="109">
          <cell r="F109">
            <v>22713.357777694815</v>
          </cell>
        </row>
      </sheetData>
      <sheetData sheetId="986">
        <row r="109">
          <cell r="F109">
            <v>22713.357777694815</v>
          </cell>
        </row>
      </sheetData>
      <sheetData sheetId="987">
        <row r="109">
          <cell r="F109">
            <v>22713.357777694815</v>
          </cell>
        </row>
      </sheetData>
      <sheetData sheetId="988">
        <row r="109">
          <cell r="F109">
            <v>22713.357777694815</v>
          </cell>
        </row>
      </sheetData>
      <sheetData sheetId="989">
        <row r="109">
          <cell r="F109">
            <v>22713.357777694815</v>
          </cell>
        </row>
      </sheetData>
      <sheetData sheetId="990">
        <row r="109">
          <cell r="F109">
            <v>22713.357777694815</v>
          </cell>
        </row>
      </sheetData>
      <sheetData sheetId="991">
        <row r="109">
          <cell r="F109">
            <v>22713.357777694815</v>
          </cell>
        </row>
      </sheetData>
      <sheetData sheetId="992">
        <row r="109">
          <cell r="F109">
            <v>22713.357777694815</v>
          </cell>
        </row>
      </sheetData>
      <sheetData sheetId="993">
        <row r="109">
          <cell r="F109">
            <v>22713.357777694815</v>
          </cell>
        </row>
      </sheetData>
      <sheetData sheetId="994">
        <row r="109">
          <cell r="F109">
            <v>22713.357777694815</v>
          </cell>
        </row>
      </sheetData>
      <sheetData sheetId="995">
        <row r="109">
          <cell r="F109">
            <v>22713.357777694815</v>
          </cell>
        </row>
      </sheetData>
      <sheetData sheetId="996">
        <row r="109">
          <cell r="F109">
            <v>22713.357777694815</v>
          </cell>
        </row>
      </sheetData>
      <sheetData sheetId="997">
        <row r="109">
          <cell r="F109">
            <v>22713.357777694815</v>
          </cell>
        </row>
      </sheetData>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ow r="224">
          <cell r="B224" t="str">
            <v>MES No:</v>
          </cell>
        </row>
      </sheetData>
      <sheetData sheetId="1046">
        <row r="224">
          <cell r="B224" t="str">
            <v>MES No:</v>
          </cell>
        </row>
      </sheetData>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row r="224">
          <cell r="B224" t="str">
            <v>MES No:</v>
          </cell>
        </row>
      </sheetData>
      <sheetData sheetId="1074"/>
      <sheetData sheetId="1075">
        <row r="224">
          <cell r="B224" t="str">
            <v>MES No:</v>
          </cell>
        </row>
      </sheetData>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row r="109">
          <cell r="F109">
            <v>22713.357777694815</v>
          </cell>
        </row>
      </sheetData>
      <sheetData sheetId="1093">
        <row r="109">
          <cell r="F109">
            <v>22713.357777694815</v>
          </cell>
        </row>
      </sheetData>
      <sheetData sheetId="1094">
        <row r="109">
          <cell r="F109">
            <v>22713.357777694815</v>
          </cell>
        </row>
      </sheetData>
      <sheetData sheetId="1095">
        <row r="109">
          <cell r="F109">
            <v>22713.357777694815</v>
          </cell>
        </row>
      </sheetData>
      <sheetData sheetId="1096">
        <row r="109">
          <cell r="F109">
            <v>22713.357777694815</v>
          </cell>
        </row>
      </sheetData>
      <sheetData sheetId="1097">
        <row r="224">
          <cell r="B224" t="str">
            <v>MES No:</v>
          </cell>
        </row>
      </sheetData>
      <sheetData sheetId="1098">
        <row r="224">
          <cell r="B224" t="str">
            <v>MES No:</v>
          </cell>
        </row>
      </sheetData>
      <sheetData sheetId="1099">
        <row r="224">
          <cell r="B224" t="str">
            <v>MES No:</v>
          </cell>
        </row>
      </sheetData>
      <sheetData sheetId="1100">
        <row r="224">
          <cell r="B224" t="str">
            <v>MES No:</v>
          </cell>
        </row>
      </sheetData>
      <sheetData sheetId="1101">
        <row r="224">
          <cell r="B224" t="str">
            <v>MES No:</v>
          </cell>
        </row>
      </sheetData>
      <sheetData sheetId="1102">
        <row r="224">
          <cell r="B224" t="str">
            <v>MES No:</v>
          </cell>
        </row>
      </sheetData>
      <sheetData sheetId="1103">
        <row r="224">
          <cell r="B224" t="str">
            <v>MES No:</v>
          </cell>
        </row>
      </sheetData>
      <sheetData sheetId="1104">
        <row r="224">
          <cell r="B224" t="str">
            <v>MES No:</v>
          </cell>
        </row>
      </sheetData>
      <sheetData sheetId="1105">
        <row r="224">
          <cell r="B224" t="str">
            <v>MES No:</v>
          </cell>
        </row>
      </sheetData>
      <sheetData sheetId="1106">
        <row r="224">
          <cell r="B224" t="str">
            <v>MES No:</v>
          </cell>
        </row>
      </sheetData>
      <sheetData sheetId="1107">
        <row r="224">
          <cell r="B224" t="str">
            <v>MES No:</v>
          </cell>
        </row>
      </sheetData>
      <sheetData sheetId="1108">
        <row r="224">
          <cell r="B224" t="str">
            <v>MES No:</v>
          </cell>
        </row>
      </sheetData>
      <sheetData sheetId="1109">
        <row r="224">
          <cell r="B224" t="str">
            <v>MES No:</v>
          </cell>
        </row>
      </sheetData>
      <sheetData sheetId="1110">
        <row r="224">
          <cell r="B224" t="str">
            <v>MES No:</v>
          </cell>
        </row>
      </sheetData>
      <sheetData sheetId="1111">
        <row r="224">
          <cell r="B224" t="str">
            <v>MES No:</v>
          </cell>
        </row>
      </sheetData>
      <sheetData sheetId="1112">
        <row r="224">
          <cell r="B224" t="str">
            <v>MES No:</v>
          </cell>
        </row>
      </sheetData>
      <sheetData sheetId="1113">
        <row r="224">
          <cell r="B224" t="str">
            <v>MES No:</v>
          </cell>
        </row>
      </sheetData>
      <sheetData sheetId="1114">
        <row r="224">
          <cell r="B224" t="str">
            <v>MES No:</v>
          </cell>
        </row>
      </sheetData>
      <sheetData sheetId="1115">
        <row r="224">
          <cell r="B224" t="str">
            <v>MES No:</v>
          </cell>
        </row>
      </sheetData>
      <sheetData sheetId="1116">
        <row r="224">
          <cell r="B224" t="str">
            <v>MES No:</v>
          </cell>
        </row>
      </sheetData>
      <sheetData sheetId="1117">
        <row r="224">
          <cell r="B224" t="str">
            <v>MES No:</v>
          </cell>
        </row>
      </sheetData>
      <sheetData sheetId="1118">
        <row r="224">
          <cell r="B224" t="str">
            <v>MES No:</v>
          </cell>
        </row>
      </sheetData>
      <sheetData sheetId="1119">
        <row r="224">
          <cell r="B224" t="str">
            <v>MES No:</v>
          </cell>
        </row>
      </sheetData>
      <sheetData sheetId="1120">
        <row r="224">
          <cell r="B224" t="str">
            <v>MES No:</v>
          </cell>
        </row>
      </sheetData>
      <sheetData sheetId="1121">
        <row r="224">
          <cell r="B224" t="str">
            <v>MES No:</v>
          </cell>
        </row>
      </sheetData>
      <sheetData sheetId="1122">
        <row r="224">
          <cell r="B224" t="str">
            <v>MES No:</v>
          </cell>
        </row>
      </sheetData>
      <sheetData sheetId="1123">
        <row r="224">
          <cell r="B224" t="str">
            <v>MES No:</v>
          </cell>
        </row>
      </sheetData>
      <sheetData sheetId="1124">
        <row r="224">
          <cell r="B224" t="str">
            <v>MES No:</v>
          </cell>
        </row>
      </sheetData>
      <sheetData sheetId="1125">
        <row r="224">
          <cell r="B224" t="str">
            <v>MES No:</v>
          </cell>
        </row>
      </sheetData>
      <sheetData sheetId="1126">
        <row r="224">
          <cell r="B224" t="str">
            <v>MES No:</v>
          </cell>
        </row>
      </sheetData>
      <sheetData sheetId="1127">
        <row r="224">
          <cell r="B224" t="str">
            <v>MES No:</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sheetData sheetId="1166">
        <row r="109">
          <cell r="F109">
            <v>22713.357777694815</v>
          </cell>
        </row>
      </sheetData>
      <sheetData sheetId="1167">
        <row r="109">
          <cell r="F109">
            <v>22713.357777694815</v>
          </cell>
        </row>
      </sheetData>
      <sheetData sheetId="1168">
        <row r="109">
          <cell r="F109">
            <v>22713.357777694815</v>
          </cell>
        </row>
      </sheetData>
      <sheetData sheetId="1169">
        <row r="109">
          <cell r="F109">
            <v>22713.357777694815</v>
          </cell>
        </row>
      </sheetData>
      <sheetData sheetId="1170">
        <row r="109">
          <cell r="F109">
            <v>22713.357777694815</v>
          </cell>
        </row>
      </sheetData>
      <sheetData sheetId="1171">
        <row r="109">
          <cell r="F109">
            <v>22713.357777694815</v>
          </cell>
        </row>
      </sheetData>
      <sheetData sheetId="1172">
        <row r="109">
          <cell r="F109">
            <v>22713.357777694815</v>
          </cell>
        </row>
      </sheetData>
      <sheetData sheetId="1173"/>
      <sheetData sheetId="1174"/>
      <sheetData sheetId="1175"/>
      <sheetData sheetId="1176"/>
      <sheetData sheetId="1177"/>
      <sheetData sheetId="1178"/>
      <sheetData sheetId="1179"/>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sheetData sheetId="1186">
        <row r="224">
          <cell r="B224" t="str">
            <v>MES No:</v>
          </cell>
        </row>
      </sheetData>
      <sheetData sheetId="1187">
        <row r="109">
          <cell r="F109">
            <v>22713.357777694815</v>
          </cell>
        </row>
      </sheetData>
      <sheetData sheetId="1188">
        <row r="109">
          <cell r="F109">
            <v>22713.357777694815</v>
          </cell>
        </row>
      </sheetData>
      <sheetData sheetId="1189">
        <row r="109">
          <cell r="F109">
            <v>22713.357777694815</v>
          </cell>
        </row>
      </sheetData>
      <sheetData sheetId="1190">
        <row r="109">
          <cell r="F109">
            <v>22713.357777694815</v>
          </cell>
        </row>
      </sheetData>
      <sheetData sheetId="1191">
        <row r="109">
          <cell r="F109">
            <v>22713.357777694815</v>
          </cell>
        </row>
      </sheetData>
      <sheetData sheetId="1192">
        <row r="109">
          <cell r="F109">
            <v>22713.357777694815</v>
          </cell>
        </row>
      </sheetData>
      <sheetData sheetId="1193">
        <row r="109">
          <cell r="F109">
            <v>22713.357777694815</v>
          </cell>
        </row>
      </sheetData>
      <sheetData sheetId="1194">
        <row r="109">
          <cell r="F109">
            <v>22713.357777694815</v>
          </cell>
        </row>
      </sheetData>
      <sheetData sheetId="1195">
        <row r="109">
          <cell r="F109">
            <v>22713.357777694815</v>
          </cell>
        </row>
      </sheetData>
      <sheetData sheetId="1196">
        <row r="109">
          <cell r="F109">
            <v>22713.357777694815</v>
          </cell>
        </row>
      </sheetData>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row r="109">
          <cell r="F109">
            <v>22713.357777694815</v>
          </cell>
        </row>
      </sheetData>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row r="109">
          <cell r="F109">
            <v>43.789380089226867</v>
          </cell>
        </row>
      </sheetData>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row r="109">
          <cell r="F109">
            <v>43.789380089226867</v>
          </cell>
        </row>
      </sheetData>
      <sheetData sheetId="1251"/>
      <sheetData sheetId="1252">
        <row r="109">
          <cell r="F109">
            <v>43.789380089226867</v>
          </cell>
        </row>
      </sheetData>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row r="109">
          <cell r="F109">
            <v>43.789380089226867</v>
          </cell>
        </row>
      </sheetData>
      <sheetData sheetId="1274"/>
      <sheetData sheetId="1275">
        <row r="109">
          <cell r="F109">
            <v>43.789380089226867</v>
          </cell>
        </row>
      </sheetData>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row r="109">
          <cell r="F109">
            <v>22713.357777694815</v>
          </cell>
        </row>
      </sheetData>
      <sheetData sheetId="1291"/>
      <sheetData sheetId="1292"/>
      <sheetData sheetId="1293"/>
      <sheetData sheetId="1294"/>
      <sheetData sheetId="1295"/>
      <sheetData sheetId="1296">
        <row r="109">
          <cell r="F109">
            <v>43.789380089226867</v>
          </cell>
        </row>
      </sheetData>
      <sheetData sheetId="1297"/>
      <sheetData sheetId="1298"/>
      <sheetData sheetId="1299"/>
      <sheetData sheetId="1300"/>
      <sheetData sheetId="1301"/>
      <sheetData sheetId="1302">
        <row r="109">
          <cell r="F109">
            <v>43.789380089226867</v>
          </cell>
        </row>
      </sheetData>
      <sheetData sheetId="1303"/>
      <sheetData sheetId="1304">
        <row r="109">
          <cell r="F109">
            <v>43.789380089226867</v>
          </cell>
        </row>
      </sheetData>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row r="224">
          <cell r="B224" t="str">
            <v>MES No:</v>
          </cell>
        </row>
      </sheetData>
      <sheetData sheetId="1342">
        <row r="224">
          <cell r="B224" t="str">
            <v>MES No:</v>
          </cell>
        </row>
      </sheetData>
      <sheetData sheetId="1343">
        <row r="224">
          <cell r="B224" t="str">
            <v>MES No:</v>
          </cell>
        </row>
      </sheetData>
      <sheetData sheetId="1344">
        <row r="224">
          <cell r="B224" t="str">
            <v>MES No:</v>
          </cell>
        </row>
      </sheetData>
      <sheetData sheetId="1345">
        <row r="224">
          <cell r="B224" t="str">
            <v>MES No:</v>
          </cell>
        </row>
      </sheetData>
      <sheetData sheetId="1346">
        <row r="224">
          <cell r="B224" t="str">
            <v>MES No:</v>
          </cell>
        </row>
      </sheetData>
      <sheetData sheetId="1347">
        <row r="224">
          <cell r="B224" t="str">
            <v>MES No:</v>
          </cell>
        </row>
      </sheetData>
      <sheetData sheetId="1348">
        <row r="224">
          <cell r="B224" t="str">
            <v>MES No:</v>
          </cell>
        </row>
      </sheetData>
      <sheetData sheetId="1349">
        <row r="224">
          <cell r="B224" t="str">
            <v>MES No:</v>
          </cell>
        </row>
      </sheetData>
      <sheetData sheetId="1350">
        <row r="224">
          <cell r="B224" t="str">
            <v>MES No:</v>
          </cell>
        </row>
      </sheetData>
      <sheetData sheetId="1351">
        <row r="224">
          <cell r="B224" t="str">
            <v>MES No:</v>
          </cell>
        </row>
      </sheetData>
      <sheetData sheetId="1352">
        <row r="224">
          <cell r="B224" t="str">
            <v>MES No:</v>
          </cell>
        </row>
      </sheetData>
      <sheetData sheetId="1353" refreshError="1"/>
      <sheetData sheetId="1354" refreshError="1"/>
      <sheetData sheetId="1355" refreshError="1"/>
      <sheetData sheetId="1356" refreshError="1"/>
      <sheetData sheetId="1357">
        <row r="224">
          <cell r="B224" t="str">
            <v>MES No:</v>
          </cell>
        </row>
      </sheetData>
      <sheetData sheetId="1358">
        <row r="224">
          <cell r="B224" t="str">
            <v>MES No:</v>
          </cell>
        </row>
      </sheetData>
      <sheetData sheetId="1359">
        <row r="224">
          <cell r="B224" t="str">
            <v>MES No:</v>
          </cell>
        </row>
      </sheetData>
      <sheetData sheetId="1360" refreshError="1"/>
      <sheetData sheetId="1361" refreshError="1"/>
      <sheetData sheetId="1362" refreshError="1"/>
      <sheetData sheetId="1363"/>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row r="109">
          <cell r="F109">
            <v>43.789380089226867</v>
          </cell>
        </row>
      </sheetData>
      <sheetData sheetId="1396">
        <row r="109">
          <cell r="F109">
            <v>43.789380089226867</v>
          </cell>
        </row>
      </sheetData>
      <sheetData sheetId="1397"/>
      <sheetData sheetId="1398"/>
      <sheetData sheetId="1399"/>
      <sheetData sheetId="1400"/>
      <sheetData sheetId="1401"/>
      <sheetData sheetId="1402"/>
      <sheetData sheetId="1403">
        <row r="109">
          <cell r="F109">
            <v>43.789380089226867</v>
          </cell>
        </row>
      </sheetData>
      <sheetData sheetId="1404">
        <row r="109">
          <cell r="F109">
            <v>43.789380089226867</v>
          </cell>
        </row>
      </sheetData>
      <sheetData sheetId="1405"/>
      <sheetData sheetId="1406"/>
      <sheetData sheetId="1407">
        <row r="109">
          <cell r="F109">
            <v>43.789380089226867</v>
          </cell>
        </row>
      </sheetData>
      <sheetData sheetId="1408">
        <row r="109">
          <cell r="F109">
            <v>43.789380089226867</v>
          </cell>
        </row>
      </sheetData>
      <sheetData sheetId="1409"/>
      <sheetData sheetId="1410">
        <row r="109">
          <cell r="F109">
            <v>43.789380089226867</v>
          </cell>
        </row>
      </sheetData>
      <sheetData sheetId="1411"/>
      <sheetData sheetId="1412"/>
      <sheetData sheetId="1413">
        <row r="109">
          <cell r="F109">
            <v>43.789380089226867</v>
          </cell>
        </row>
      </sheetData>
      <sheetData sheetId="1414"/>
      <sheetData sheetId="1415"/>
      <sheetData sheetId="1416"/>
      <sheetData sheetId="1417"/>
      <sheetData sheetId="1418"/>
      <sheetData sheetId="1419">
        <row r="109">
          <cell r="F109">
            <v>43.789380089226867</v>
          </cell>
        </row>
      </sheetData>
      <sheetData sheetId="1420"/>
      <sheetData sheetId="1421"/>
      <sheetData sheetId="1422">
        <row r="109">
          <cell r="F109">
            <v>43.789380089226867</v>
          </cell>
        </row>
      </sheetData>
      <sheetData sheetId="1423">
        <row r="109">
          <cell r="F109">
            <v>43.789380089226867</v>
          </cell>
        </row>
      </sheetData>
      <sheetData sheetId="1424">
        <row r="109">
          <cell r="F109">
            <v>43.789380089226867</v>
          </cell>
        </row>
      </sheetData>
      <sheetData sheetId="1425">
        <row r="109">
          <cell r="F109">
            <v>43.789380089226867</v>
          </cell>
        </row>
      </sheetData>
      <sheetData sheetId="1426">
        <row r="109">
          <cell r="F109">
            <v>43.789380089226867</v>
          </cell>
        </row>
      </sheetData>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row r="109">
          <cell r="F109">
            <v>43.789380089226867</v>
          </cell>
        </row>
      </sheetData>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row r="224">
          <cell r="B224" t="str">
            <v>MES No:</v>
          </cell>
        </row>
      </sheetData>
      <sheetData sheetId="1574"/>
      <sheetData sheetId="1575"/>
      <sheetData sheetId="1576"/>
      <sheetData sheetId="1577"/>
      <sheetData sheetId="1578"/>
      <sheetData sheetId="1579"/>
      <sheetData sheetId="1580"/>
      <sheetData sheetId="1581"/>
      <sheetData sheetId="1582"/>
      <sheetData sheetId="1583">
        <row r="224">
          <cell r="B224" t="str">
            <v>MES No:</v>
          </cell>
        </row>
      </sheetData>
      <sheetData sheetId="1584"/>
      <sheetData sheetId="1585"/>
      <sheetData sheetId="1586"/>
      <sheetData sheetId="1587"/>
      <sheetData sheetId="1588"/>
      <sheetData sheetId="1589"/>
      <sheetData sheetId="1590"/>
      <sheetData sheetId="1591"/>
      <sheetData sheetId="1592"/>
      <sheetData sheetId="1593">
        <row r="224">
          <cell r="B224" t="str">
            <v>MES No:</v>
          </cell>
        </row>
      </sheetData>
      <sheetData sheetId="1594"/>
      <sheetData sheetId="1595"/>
      <sheetData sheetId="1596"/>
      <sheetData sheetId="1597">
        <row r="224">
          <cell r="B224" t="str">
            <v>MES No:</v>
          </cell>
        </row>
      </sheetData>
      <sheetData sheetId="1598"/>
      <sheetData sheetId="1599"/>
      <sheetData sheetId="1600"/>
      <sheetData sheetId="1601"/>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sheetData sheetId="1655"/>
      <sheetData sheetId="1656"/>
      <sheetData sheetId="1657"/>
      <sheetData sheetId="1658"/>
      <sheetData sheetId="1659"/>
      <sheetData sheetId="1660"/>
      <sheetData sheetId="1661">
        <row r="224">
          <cell r="B224" t="str">
            <v>MES No:</v>
          </cell>
        </row>
      </sheetData>
      <sheetData sheetId="1662">
        <row r="224">
          <cell r="B224" t="str">
            <v>MES No:</v>
          </cell>
        </row>
      </sheetData>
      <sheetData sheetId="1663">
        <row r="224">
          <cell r="B224" t="str">
            <v>MES No:</v>
          </cell>
        </row>
      </sheetData>
      <sheetData sheetId="1664">
        <row r="224">
          <cell r="B224" t="str">
            <v>MES No:</v>
          </cell>
        </row>
      </sheetData>
      <sheetData sheetId="1665">
        <row r="224">
          <cell r="B224" t="str">
            <v>MES No:</v>
          </cell>
        </row>
      </sheetData>
      <sheetData sheetId="1666">
        <row r="224">
          <cell r="B224" t="str">
            <v>MES No:</v>
          </cell>
        </row>
      </sheetData>
      <sheetData sheetId="1667">
        <row r="224">
          <cell r="B224" t="str">
            <v>MES No:</v>
          </cell>
        </row>
      </sheetData>
      <sheetData sheetId="1668">
        <row r="224">
          <cell r="B224" t="str">
            <v>MES No:</v>
          </cell>
        </row>
      </sheetData>
      <sheetData sheetId="1669"/>
      <sheetData sheetId="1670"/>
      <sheetData sheetId="1671"/>
      <sheetData sheetId="1672"/>
      <sheetData sheetId="1673"/>
      <sheetData sheetId="1674"/>
      <sheetData sheetId="1675"/>
      <sheetData sheetId="1676">
        <row r="224">
          <cell r="B224" t="str">
            <v>MES No:</v>
          </cell>
        </row>
      </sheetData>
      <sheetData sheetId="1677">
        <row r="109">
          <cell r="F109">
            <v>22713.357777694815</v>
          </cell>
        </row>
      </sheetData>
      <sheetData sheetId="1678">
        <row r="109">
          <cell r="F109">
            <v>22713.357777694815</v>
          </cell>
        </row>
      </sheetData>
      <sheetData sheetId="1679">
        <row r="109">
          <cell r="F109">
            <v>22713.357777694815</v>
          </cell>
        </row>
      </sheetData>
      <sheetData sheetId="1680">
        <row r="109">
          <cell r="F109">
            <v>22713.357777694815</v>
          </cell>
        </row>
      </sheetData>
      <sheetData sheetId="1681">
        <row r="109">
          <cell r="F109">
            <v>22713.357777694815</v>
          </cell>
        </row>
      </sheetData>
      <sheetData sheetId="1682"/>
      <sheetData sheetId="1683"/>
      <sheetData sheetId="1684"/>
      <sheetData sheetId="1685"/>
      <sheetData sheetId="1686"/>
      <sheetData sheetId="1687"/>
      <sheetData sheetId="1688"/>
      <sheetData sheetId="1689">
        <row r="109">
          <cell r="F109">
            <v>22713.357777694815</v>
          </cell>
        </row>
      </sheetData>
      <sheetData sheetId="1690">
        <row r="109">
          <cell r="F109">
            <v>22713.357777694815</v>
          </cell>
        </row>
      </sheetData>
      <sheetData sheetId="1691">
        <row r="109">
          <cell r="F109">
            <v>22713.357777694815</v>
          </cell>
        </row>
      </sheetData>
      <sheetData sheetId="1692">
        <row r="109">
          <cell r="F109">
            <v>22713.357777694815</v>
          </cell>
        </row>
      </sheetData>
      <sheetData sheetId="1693">
        <row r="109">
          <cell r="F109">
            <v>22713.357777694815</v>
          </cell>
        </row>
      </sheetData>
      <sheetData sheetId="1694"/>
      <sheetData sheetId="1695"/>
      <sheetData sheetId="1696"/>
      <sheetData sheetId="1697"/>
      <sheetData sheetId="1698"/>
      <sheetData sheetId="1699"/>
      <sheetData sheetId="1700"/>
      <sheetData sheetId="1701"/>
      <sheetData sheetId="1702"/>
      <sheetData sheetId="1703">
        <row r="109">
          <cell r="F109">
            <v>22713.357777694815</v>
          </cell>
        </row>
      </sheetData>
      <sheetData sheetId="1704">
        <row r="109">
          <cell r="F109">
            <v>22713.357777694815</v>
          </cell>
        </row>
      </sheetData>
      <sheetData sheetId="1705">
        <row r="109">
          <cell r="F109">
            <v>22713.357777694815</v>
          </cell>
        </row>
      </sheetData>
      <sheetData sheetId="1706">
        <row r="109">
          <cell r="F109">
            <v>22713.357777694815</v>
          </cell>
        </row>
      </sheetData>
      <sheetData sheetId="1707">
        <row r="109">
          <cell r="F109">
            <v>22713.357777694815</v>
          </cell>
        </row>
      </sheetData>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sheetData sheetId="2060"/>
      <sheetData sheetId="2061"/>
      <sheetData sheetId="2062"/>
      <sheetData sheetId="2063"/>
      <sheetData sheetId="2064"/>
      <sheetData sheetId="2065"/>
      <sheetData sheetId="2066" refreshError="1"/>
      <sheetData sheetId="2067" refreshError="1"/>
      <sheetData sheetId="2068"/>
      <sheetData sheetId="2069" refreshError="1"/>
      <sheetData sheetId="2070" refreshError="1"/>
      <sheetData sheetId="20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GCB2000"/>
      <sheetName val="Análisis_determinístico"/>
      <sheetName val="PLAN_CARGUE_RIS_(for_nuevo)"/>
      <sheetName val="Modelo_financiero"/>
      <sheetName val="Análisis_determinístico1"/>
      <sheetName val="PLAN_CARGUE_RIS_(for_nuevo)1"/>
      <sheetName val="Modelo_financiero1"/>
      <sheetName val="Resumen"/>
      <sheetName val="Modelo Financiero Determ. "/>
      <sheetName val="DCurva"/>
      <sheetName val="Inf.Semanal"/>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Listas Desplegables"/>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PLAN_CARGUE_RIS_(for_nuevo)2"/>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ARIFAS2018"/>
      <sheetName val="T.D."/>
      <sheetName val="3) Carteras"/>
      <sheetName val="Listas Formato CENIT"/>
      <sheetName val="4) Nivel de Riesgo"/>
      <sheetName val="CUADRO AA"/>
      <sheetName val="CJI3"/>
      <sheetName val="DMS-C"/>
      <sheetName val="DATOS.XLS"/>
      <sheetName val="COTE Share"/>
      <sheetName val="BDG 2014 BASE"/>
      <sheetName val="Eq"/>
      <sheetName val="9) EDP"/>
      <sheetName val="8) Municipio-Depto"/>
      <sheetName val="6) Codigo Mandato"/>
      <sheetName val="7) Codigo espejo"/>
      <sheetName val="5) Codigo Cenit "/>
      <sheetName val="Connections"/>
      <sheetName val="DWTables"/>
      <sheetName val="Tarifas 2"/>
      <sheetName val="BASE"/>
      <sheetName val="INST"/>
      <sheetName val="cantidades sf-42"/>
      <sheetName val="cantidades sf-30"/>
      <sheetName val="resumen sf-42"/>
      <sheetName val="resumen sf-30"/>
      <sheetName val="Task List"/>
      <sheetName val="Listas y calculos"/>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LISTA DESPLEGABLE OTROS"/>
      <sheetName val="ORITO"/>
      <sheetName val="NOR-ORIENTE"/>
      <sheetName val="OCCIDENTE-CHU"/>
      <sheetName val="OCCIDENTE-CAR"/>
      <sheetName val="SUR"/>
      <sheetName val="G"/>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Fluid Types and Formulations"/>
      <sheetName val="PAQUETE 2"/>
      <sheetName val="TRA 1 "/>
      <sheetName val="TRA 1  (2)"/>
      <sheetName val="TRV4"/>
      <sheetName val="TRV5"/>
      <sheetName val="LOCACION"/>
      <sheetName val="Arbitrage"/>
      <sheetName val="Teknion"/>
      <sheetName val="Samas Groep"/>
      <sheetName val="Hon Industries"/>
      <sheetName val="Herman Miller"/>
      <sheetName val="VRINT 1203"/>
      <sheetName val="VRINT0212"/>
      <sheetName val="A.P.U. 2012"/>
      <sheetName val="A.P.U. 2013"/>
      <sheetName val="A.P.U. 2014"/>
      <sheetName val="A.P.U. 2015"/>
      <sheetName val="Matriz Operacional"/>
      <sheetName val="CONS"/>
      <sheetName val="Index_Graph1"/>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Tipo de Vinculación con el Acti"/>
      <sheetName val="Criterios Taxonomía"/>
      <sheetName val="API APIAY  Y SURIA"/>
      <sheetName val="PAGE_20"/>
      <sheetName val="ResumenCOP"/>
      <sheetName val="DESVIAC"/>
      <sheetName val="Lista Deplegable"/>
      <sheetName val="Tablas Factor Soldadura"/>
      <sheetName val="DESCIPCIÓN CORTA"/>
      <sheetName val="UNIDADES DE MEDIDA"/>
      <sheetName val="Hoja5"/>
      <sheetName val="INV"/>
      <sheetName val="AASHTO"/>
      <sheetName val="OPEX PPT"/>
      <sheetName val="Premises"/>
      <sheetName val="calculation"/>
      <sheetName val="A_A310"/>
      <sheetName val="S20_41"/>
      <sheetName val="LIST"/>
      <sheetName val="LIST SAR"/>
      <sheetName val="OPCIONES DE SIMULACION"/>
      <sheetName val="KPIs-EKON$"/>
      <sheetName val="D_C (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Pla_x0000__Hitos_despues_del_pma1"/>
      <sheetName val="PLANTILLA PCC 20E0024172_x0000_UBIALE"/>
      <sheetName val="PxQ BLOQUE YENAC"/>
      <sheetName val="prestaciones"/>
      <sheetName val="seguros"/>
      <sheetName val="COMPAÑIAS Y CONTRATO"/>
      <sheetName val="ESTRATEGIA_MI_(CUP-FQ)"/>
      <sheetName val="Fechas"/>
      <sheetName val="MCR-2010-2019"/>
      <sheetName val="DATOS_CUPONES"/>
      <sheetName val="FQ_2010-2019"/>
      <sheetName val="MCI-2009-2019"/>
      <sheetName val="DATOS_INCR"/>
      <sheetName val="TIT-002"/>
      <sheetName val="SEMANA 40 2020 N"/>
      <sheetName val="VEHICULOS y HERRAMIENTAS "/>
      <sheetName val="CONSUMIBLES"/>
      <sheetName val="Maestro"/>
      <sheetName val="Maestro 3"/>
      <sheetName val="Información General"/>
      <sheetName val="CONS 2018"/>
      <sheetName val="mto.electr."/>
      <sheetName val="EN-DIC97"/>
      <sheetName val="Curvas Costo"/>
      <sheetName val="template"/>
      <sheetName val="LC"/>
      <sheetName val="Sub-Lead"/>
      <sheetName val="III. "/>
      <sheetName val="XREF"/>
      <sheetName val="MATRIZCALIDAD"/>
      <sheetName val="%program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ow r="224">
          <cell r="B224" t="str">
            <v>MES No:</v>
          </cell>
        </row>
      </sheetData>
      <sheetData sheetId="194">
        <row r="224">
          <cell r="B224" t="str">
            <v>MES No:</v>
          </cell>
        </row>
      </sheetData>
      <sheetData sheetId="195">
        <row r="224">
          <cell r="B224" t="str">
            <v>MES No:</v>
          </cell>
        </row>
      </sheetData>
      <sheetData sheetId="196">
        <row r="224">
          <cell r="B224" t="str">
            <v>MES No:</v>
          </cell>
        </row>
      </sheetData>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224">
          <cell r="B224" t="str">
            <v>MES No:</v>
          </cell>
        </row>
      </sheetData>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ow r="224">
          <cell r="B224" t="str">
            <v>MES No:</v>
          </cell>
        </row>
      </sheetData>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ow r="224">
          <cell r="B224" t="str">
            <v>MES No:</v>
          </cell>
        </row>
      </sheetData>
      <sheetData sheetId="452" refreshError="1"/>
      <sheetData sheetId="453">
        <row r="224">
          <cell r="B224" t="str">
            <v>MES No:</v>
          </cell>
        </row>
      </sheetData>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ow r="109">
          <cell r="F109">
            <v>22713.357777694815</v>
          </cell>
        </row>
      </sheetData>
      <sheetData sheetId="512">
        <row r="109">
          <cell r="F109">
            <v>22713.357777694815</v>
          </cell>
        </row>
      </sheetData>
      <sheetData sheetId="513">
        <row r="109">
          <cell r="F109">
            <v>22713.357777694815</v>
          </cell>
        </row>
      </sheetData>
      <sheetData sheetId="514">
        <row r="109">
          <cell r="F109">
            <v>22713.357777694815</v>
          </cell>
        </row>
      </sheetData>
      <sheetData sheetId="515">
        <row r="109">
          <cell r="F109">
            <v>22713.357777694815</v>
          </cell>
        </row>
      </sheetData>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ow r="109">
          <cell r="F109">
            <v>22713.357777694815</v>
          </cell>
        </row>
      </sheetData>
      <sheetData sheetId="544">
        <row r="109">
          <cell r="F109">
            <v>22713.357777694815</v>
          </cell>
        </row>
      </sheetData>
      <sheetData sheetId="545">
        <row r="109">
          <cell r="F109">
            <v>22713.357777694815</v>
          </cell>
        </row>
      </sheetData>
      <sheetData sheetId="546" refreshError="1"/>
      <sheetData sheetId="547" refreshError="1"/>
      <sheetData sheetId="548" refreshError="1"/>
      <sheetData sheetId="549" refreshError="1"/>
      <sheetData sheetId="550">
        <row r="109">
          <cell r="F109">
            <v>22713.357777694815</v>
          </cell>
        </row>
      </sheetData>
      <sheetData sheetId="551">
        <row r="109">
          <cell r="F109">
            <v>22713.357777694815</v>
          </cell>
        </row>
      </sheetData>
      <sheetData sheetId="552">
        <row r="109">
          <cell r="F109">
            <v>22713.357777694815</v>
          </cell>
        </row>
      </sheetData>
      <sheetData sheetId="553">
        <row r="109">
          <cell r="F109">
            <v>22713.357777694815</v>
          </cell>
        </row>
      </sheetData>
      <sheetData sheetId="554">
        <row r="109">
          <cell r="F109">
            <v>22713.357777694815</v>
          </cell>
        </row>
      </sheetData>
      <sheetData sheetId="555">
        <row r="109">
          <cell r="F109">
            <v>22713.357777694815</v>
          </cell>
        </row>
      </sheetData>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09">
          <cell r="F109">
            <v>22713.357777694815</v>
          </cell>
        </row>
      </sheetData>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ow r="109">
          <cell r="F109">
            <v>43.789380089226867</v>
          </cell>
        </row>
      </sheetData>
      <sheetData sheetId="599">
        <row r="109">
          <cell r="F109">
            <v>43.789380089226867</v>
          </cell>
        </row>
      </sheetData>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09">
          <cell r="F109">
            <v>43.789380089226867</v>
          </cell>
        </row>
      </sheetData>
      <sheetData sheetId="629">
        <row r="109">
          <cell r="F109">
            <v>43.789380089226867</v>
          </cell>
        </row>
      </sheetData>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row r="224">
          <cell r="B224" t="str">
            <v>MES No:</v>
          </cell>
        </row>
      </sheetData>
      <sheetData sheetId="637">
        <row r="109">
          <cell r="F109">
            <v>43.789380089226867</v>
          </cell>
        </row>
      </sheetData>
      <sheetData sheetId="638">
        <row r="109">
          <cell r="F109">
            <v>43.789380089226867</v>
          </cell>
        </row>
      </sheetData>
      <sheetData sheetId="639">
        <row r="109">
          <cell r="F109">
            <v>43.789380089226867</v>
          </cell>
        </row>
      </sheetData>
      <sheetData sheetId="640">
        <row r="109">
          <cell r="F109">
            <v>43.789380089226867</v>
          </cell>
        </row>
      </sheetData>
      <sheetData sheetId="641">
        <row r="224">
          <cell r="B224" t="str">
            <v>MES No:</v>
          </cell>
        </row>
      </sheetData>
      <sheetData sheetId="642">
        <row r="224">
          <cell r="B224" t="str">
            <v>MES No:</v>
          </cell>
        </row>
      </sheetData>
      <sheetData sheetId="643">
        <row r="109">
          <cell r="F109">
            <v>43.789380089226867</v>
          </cell>
        </row>
      </sheetData>
      <sheetData sheetId="644">
        <row r="224">
          <cell r="B224" t="str">
            <v>MES No:</v>
          </cell>
        </row>
      </sheetData>
      <sheetData sheetId="645">
        <row r="109">
          <cell r="F109">
            <v>43.789380089226867</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ow r="109">
          <cell r="F109">
            <v>43.789380089226867</v>
          </cell>
        </row>
      </sheetData>
      <sheetData sheetId="658">
        <row r="109">
          <cell r="F109">
            <v>43.789380089226867</v>
          </cell>
        </row>
      </sheetData>
      <sheetData sheetId="659">
        <row r="109">
          <cell r="F109">
            <v>43.789380089226867</v>
          </cell>
        </row>
      </sheetData>
      <sheetData sheetId="660"/>
      <sheetData sheetId="661">
        <row r="109">
          <cell r="F109">
            <v>43.789380089226867</v>
          </cell>
        </row>
      </sheetData>
      <sheetData sheetId="662"/>
      <sheetData sheetId="663">
        <row r="109">
          <cell r="F109">
            <v>43.789380089226867</v>
          </cell>
        </row>
      </sheetData>
      <sheetData sheetId="664"/>
      <sheetData sheetId="665"/>
      <sheetData sheetId="666">
        <row r="109">
          <cell r="F109">
            <v>43.789380089226867</v>
          </cell>
        </row>
      </sheetData>
      <sheetData sheetId="667"/>
      <sheetData sheetId="668"/>
      <sheetData sheetId="669"/>
      <sheetData sheetId="670"/>
      <sheetData sheetId="671"/>
      <sheetData sheetId="672"/>
      <sheetData sheetId="673"/>
      <sheetData sheetId="674"/>
      <sheetData sheetId="675">
        <row r="109">
          <cell r="F109">
            <v>43.789380089226867</v>
          </cell>
        </row>
      </sheetData>
      <sheetData sheetId="676">
        <row r="109">
          <cell r="F109">
            <v>43.789380089226867</v>
          </cell>
        </row>
      </sheetData>
      <sheetData sheetId="677"/>
      <sheetData sheetId="678">
        <row r="109">
          <cell r="F109">
            <v>43.789380089226867</v>
          </cell>
        </row>
      </sheetData>
      <sheetData sheetId="679"/>
      <sheetData sheetId="680"/>
      <sheetData sheetId="681">
        <row r="109">
          <cell r="F109">
            <v>22713.357777694815</v>
          </cell>
        </row>
      </sheetData>
      <sheetData sheetId="682">
        <row r="109">
          <cell r="F109">
            <v>43.789380089226867</v>
          </cell>
        </row>
      </sheetData>
      <sheetData sheetId="683"/>
      <sheetData sheetId="684">
        <row r="109">
          <cell r="F109">
            <v>43.789380089226867</v>
          </cell>
        </row>
      </sheetData>
      <sheetData sheetId="685">
        <row r="109">
          <cell r="F109">
            <v>43.789380089226867</v>
          </cell>
        </row>
      </sheetData>
      <sheetData sheetId="686"/>
      <sheetData sheetId="687">
        <row r="109">
          <cell r="F109">
            <v>43.789380089226867</v>
          </cell>
        </row>
      </sheetData>
      <sheetData sheetId="688">
        <row r="109">
          <cell r="F109">
            <v>43.789380089226867</v>
          </cell>
        </row>
      </sheetData>
      <sheetData sheetId="689">
        <row r="109">
          <cell r="F109">
            <v>43.789380089226867</v>
          </cell>
        </row>
      </sheetData>
      <sheetData sheetId="690">
        <row r="109">
          <cell r="F109">
            <v>43.789380089226867</v>
          </cell>
        </row>
      </sheetData>
      <sheetData sheetId="691"/>
      <sheetData sheetId="692">
        <row r="109">
          <cell r="F109">
            <v>43.789380089226867</v>
          </cell>
        </row>
      </sheetData>
      <sheetData sheetId="693" refreshError="1"/>
      <sheetData sheetId="694">
        <row r="109">
          <cell r="F109">
            <v>43.789380089226867</v>
          </cell>
        </row>
      </sheetData>
      <sheetData sheetId="695">
        <row r="109">
          <cell r="F109">
            <v>43.789380089226867</v>
          </cell>
        </row>
      </sheetData>
      <sheetData sheetId="696">
        <row r="109">
          <cell r="F109">
            <v>43.789380089226867</v>
          </cell>
        </row>
      </sheetData>
      <sheetData sheetId="697">
        <row r="109">
          <cell r="F109">
            <v>43.789380089226867</v>
          </cell>
        </row>
      </sheetData>
      <sheetData sheetId="698">
        <row r="109">
          <cell r="F109">
            <v>43.789380089226867</v>
          </cell>
        </row>
      </sheetData>
      <sheetData sheetId="699">
        <row r="109">
          <cell r="F109">
            <v>43.789380089226867</v>
          </cell>
        </row>
      </sheetData>
      <sheetData sheetId="700">
        <row r="109">
          <cell r="F109">
            <v>43.789380089226867</v>
          </cell>
        </row>
      </sheetData>
      <sheetData sheetId="701">
        <row r="109">
          <cell r="F109">
            <v>43.789380089226867</v>
          </cell>
        </row>
      </sheetData>
      <sheetData sheetId="702"/>
      <sheetData sheetId="703">
        <row r="109">
          <cell r="F109">
            <v>43.789380089226867</v>
          </cell>
        </row>
      </sheetData>
      <sheetData sheetId="704">
        <row r="109">
          <cell r="F109">
            <v>43.789380089226867</v>
          </cell>
        </row>
      </sheetData>
      <sheetData sheetId="705">
        <row r="109">
          <cell r="F109">
            <v>43.789380089226867</v>
          </cell>
        </row>
      </sheetData>
      <sheetData sheetId="706"/>
      <sheetData sheetId="707">
        <row r="109">
          <cell r="F109">
            <v>43.789380089226867</v>
          </cell>
        </row>
      </sheetData>
      <sheetData sheetId="708">
        <row r="109">
          <cell r="F109">
            <v>43.789380089226867</v>
          </cell>
        </row>
      </sheetData>
      <sheetData sheetId="709">
        <row r="109">
          <cell r="F109">
            <v>43.789380089226867</v>
          </cell>
        </row>
      </sheetData>
      <sheetData sheetId="710">
        <row r="109">
          <cell r="F109">
            <v>43.789380089226867</v>
          </cell>
        </row>
      </sheetData>
      <sheetData sheetId="711">
        <row r="109">
          <cell r="F109">
            <v>43.789380089226867</v>
          </cell>
        </row>
      </sheetData>
      <sheetData sheetId="712">
        <row r="109">
          <cell r="F109">
            <v>43.789380089226867</v>
          </cell>
        </row>
      </sheetData>
      <sheetData sheetId="713"/>
      <sheetData sheetId="714">
        <row r="109">
          <cell r="F109">
            <v>43.789380089226867</v>
          </cell>
        </row>
      </sheetData>
      <sheetData sheetId="715">
        <row r="109">
          <cell r="F109">
            <v>43.789380089226867</v>
          </cell>
        </row>
      </sheetData>
      <sheetData sheetId="716">
        <row r="109">
          <cell r="F109">
            <v>43.789380089226867</v>
          </cell>
        </row>
      </sheetData>
      <sheetData sheetId="717"/>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row r="224">
          <cell r="B224" t="str">
            <v>MES No:</v>
          </cell>
        </row>
      </sheetData>
      <sheetData sheetId="724">
        <row r="224">
          <cell r="B224" t="str">
            <v>MES No:</v>
          </cell>
        </row>
      </sheetData>
      <sheetData sheetId="725">
        <row r="224">
          <cell r="B224" t="str">
            <v>MES No:</v>
          </cell>
        </row>
      </sheetData>
      <sheetData sheetId="726">
        <row r="224">
          <cell r="B224" t="str">
            <v>MES No:</v>
          </cell>
        </row>
      </sheetData>
      <sheetData sheetId="727">
        <row r="109">
          <cell r="F109">
            <v>43.789380089226867</v>
          </cell>
        </row>
      </sheetData>
      <sheetData sheetId="728">
        <row r="224">
          <cell r="B224" t="str">
            <v>MES No:</v>
          </cell>
        </row>
      </sheetData>
      <sheetData sheetId="729">
        <row r="224">
          <cell r="B224" t="str">
            <v>MES No:</v>
          </cell>
        </row>
      </sheetData>
      <sheetData sheetId="730">
        <row r="109">
          <cell r="F109">
            <v>43.789380089226867</v>
          </cell>
        </row>
      </sheetData>
      <sheetData sheetId="731">
        <row r="224">
          <cell r="B224" t="str">
            <v>MES No:</v>
          </cell>
        </row>
      </sheetData>
      <sheetData sheetId="732">
        <row r="224">
          <cell r="B224" t="str">
            <v>MES No:</v>
          </cell>
        </row>
      </sheetData>
      <sheetData sheetId="733">
        <row r="224">
          <cell r="B224" t="str">
            <v>MES No:</v>
          </cell>
        </row>
      </sheetData>
      <sheetData sheetId="734">
        <row r="109">
          <cell r="F109">
            <v>43.789380089226867</v>
          </cell>
        </row>
      </sheetData>
      <sheetData sheetId="735">
        <row r="224">
          <cell r="B224" t="str">
            <v>MES No:</v>
          </cell>
        </row>
      </sheetData>
      <sheetData sheetId="736">
        <row r="224">
          <cell r="B224" t="str">
            <v>MES No:</v>
          </cell>
        </row>
      </sheetData>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ow r="224">
          <cell r="B224" t="str">
            <v>MES No:</v>
          </cell>
        </row>
      </sheetData>
      <sheetData sheetId="747"/>
      <sheetData sheetId="748"/>
      <sheetData sheetId="749"/>
      <sheetData sheetId="750"/>
      <sheetData sheetId="751">
        <row r="109">
          <cell r="F109">
            <v>43.789380089226867</v>
          </cell>
        </row>
      </sheetData>
      <sheetData sheetId="752">
        <row r="109">
          <cell r="F109">
            <v>43.789380089226867</v>
          </cell>
        </row>
      </sheetData>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row r="109">
          <cell r="F109">
            <v>22713.357777694815</v>
          </cell>
        </row>
      </sheetData>
      <sheetData sheetId="771">
        <row r="109">
          <cell r="F109">
            <v>22713.357777694815</v>
          </cell>
        </row>
      </sheetData>
      <sheetData sheetId="772">
        <row r="109">
          <cell r="F109">
            <v>22713.357777694815</v>
          </cell>
        </row>
      </sheetData>
      <sheetData sheetId="773">
        <row r="109">
          <cell r="F109">
            <v>22713.357777694815</v>
          </cell>
        </row>
      </sheetData>
      <sheetData sheetId="774"/>
      <sheetData sheetId="775"/>
      <sheetData sheetId="776"/>
      <sheetData sheetId="777">
        <row r="224">
          <cell r="B224" t="str">
            <v>MES No:</v>
          </cell>
        </row>
      </sheetData>
      <sheetData sheetId="778">
        <row r="224">
          <cell r="B224" t="str">
            <v>MES No:</v>
          </cell>
        </row>
      </sheetData>
      <sheetData sheetId="779">
        <row r="224">
          <cell r="B224" t="str">
            <v>MES No:</v>
          </cell>
        </row>
      </sheetData>
      <sheetData sheetId="780">
        <row r="224">
          <cell r="B224" t="str">
            <v>MES No:</v>
          </cell>
        </row>
      </sheetData>
      <sheetData sheetId="781">
        <row r="224">
          <cell r="B224" t="str">
            <v>MES No:</v>
          </cell>
        </row>
      </sheetData>
      <sheetData sheetId="782"/>
      <sheetData sheetId="783"/>
      <sheetData sheetId="784"/>
      <sheetData sheetId="785">
        <row r="109">
          <cell r="F109">
            <v>22713.357777694815</v>
          </cell>
        </row>
      </sheetData>
      <sheetData sheetId="786">
        <row r="224">
          <cell r="B224" t="str">
            <v>MES No:</v>
          </cell>
        </row>
      </sheetData>
      <sheetData sheetId="787">
        <row r="224">
          <cell r="B224" t="str">
            <v>MES No:</v>
          </cell>
        </row>
      </sheetData>
      <sheetData sheetId="788">
        <row r="109">
          <cell r="F109">
            <v>22713.357777694815</v>
          </cell>
        </row>
      </sheetData>
      <sheetData sheetId="789">
        <row r="224">
          <cell r="B224" t="str">
            <v>MES No:</v>
          </cell>
        </row>
      </sheetData>
      <sheetData sheetId="790">
        <row r="109">
          <cell r="F109">
            <v>43.789380089226867</v>
          </cell>
        </row>
      </sheetData>
      <sheetData sheetId="791">
        <row r="224">
          <cell r="B224" t="str">
            <v>MES No:</v>
          </cell>
        </row>
      </sheetData>
      <sheetData sheetId="792">
        <row r="224">
          <cell r="B224" t="str">
            <v>MES No:</v>
          </cell>
        </row>
      </sheetData>
      <sheetData sheetId="793">
        <row r="224">
          <cell r="B224" t="str">
            <v>MES No:</v>
          </cell>
        </row>
      </sheetData>
      <sheetData sheetId="794">
        <row r="224">
          <cell r="B224" t="str">
            <v>MES No:</v>
          </cell>
        </row>
      </sheetData>
      <sheetData sheetId="795">
        <row r="224">
          <cell r="B224" t="str">
            <v>MES No:</v>
          </cell>
        </row>
      </sheetData>
      <sheetData sheetId="796">
        <row r="224">
          <cell r="B224" t="str">
            <v>MES No:</v>
          </cell>
        </row>
      </sheetData>
      <sheetData sheetId="797">
        <row r="224">
          <cell r="B224" t="str">
            <v>MES No:</v>
          </cell>
        </row>
      </sheetData>
      <sheetData sheetId="798">
        <row r="224">
          <cell r="B224" t="str">
            <v>MES No:</v>
          </cell>
        </row>
      </sheetData>
      <sheetData sheetId="799">
        <row r="224">
          <cell r="B224" t="str">
            <v>MES No:</v>
          </cell>
        </row>
      </sheetData>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224">
          <cell r="B224" t="str">
            <v>MES No:</v>
          </cell>
        </row>
      </sheetData>
      <sheetData sheetId="809">
        <row r="224">
          <cell r="B224" t="str">
            <v>MES No:</v>
          </cell>
        </row>
      </sheetData>
      <sheetData sheetId="810">
        <row r="224">
          <cell r="B224" t="str">
            <v>MES No:</v>
          </cell>
        </row>
      </sheetData>
      <sheetData sheetId="811">
        <row r="224">
          <cell r="B224" t="str">
            <v>MES No:</v>
          </cell>
        </row>
      </sheetData>
      <sheetData sheetId="812">
        <row r="224">
          <cell r="B224" t="str">
            <v>MES No:</v>
          </cell>
        </row>
      </sheetData>
      <sheetData sheetId="813">
        <row r="224">
          <cell r="B224" t="str">
            <v>MES No:</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224">
          <cell r="B224" t="str">
            <v>MES No:</v>
          </cell>
        </row>
      </sheetData>
      <sheetData sheetId="820">
        <row r="109">
          <cell r="F109">
            <v>43.789380089226867</v>
          </cell>
        </row>
      </sheetData>
      <sheetData sheetId="821">
        <row r="224">
          <cell r="B224" t="str">
            <v>MES No:</v>
          </cell>
        </row>
      </sheetData>
      <sheetData sheetId="822">
        <row r="224">
          <cell r="B224" t="str">
            <v>MES No:</v>
          </cell>
        </row>
      </sheetData>
      <sheetData sheetId="823">
        <row r="224">
          <cell r="B224" t="str">
            <v>MES No:</v>
          </cell>
        </row>
      </sheetData>
      <sheetData sheetId="824">
        <row r="224">
          <cell r="B224" t="str">
            <v>MES No:</v>
          </cell>
        </row>
      </sheetData>
      <sheetData sheetId="825">
        <row r="224">
          <cell r="B224" t="str">
            <v>MES No:</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224">
          <cell r="B224" t="str">
            <v>MES No:</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109">
          <cell r="F109">
            <v>43.789380089226867</v>
          </cell>
        </row>
      </sheetData>
      <sheetData sheetId="849">
        <row r="224">
          <cell r="B224" t="str">
            <v>MES No:</v>
          </cell>
        </row>
      </sheetData>
      <sheetData sheetId="850">
        <row r="224">
          <cell r="B224" t="str">
            <v>MES No:</v>
          </cell>
        </row>
      </sheetData>
      <sheetData sheetId="851">
        <row r="109">
          <cell r="F109">
            <v>43.789380089226867</v>
          </cell>
        </row>
      </sheetData>
      <sheetData sheetId="852">
        <row r="109">
          <cell r="F109">
            <v>43.789380089226867</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109">
          <cell r="F109">
            <v>43.789380089226867</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224">
          <cell r="B224" t="str">
            <v>MES No:</v>
          </cell>
        </row>
      </sheetData>
      <sheetData sheetId="875">
        <row r="224">
          <cell r="B224" t="str">
            <v>MES No:</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109">
          <cell r="F109">
            <v>22713.357777694815</v>
          </cell>
        </row>
      </sheetData>
      <sheetData sheetId="883">
        <row r="224">
          <cell r="B224" t="str">
            <v>MES No:</v>
          </cell>
        </row>
      </sheetData>
      <sheetData sheetId="884">
        <row r="224">
          <cell r="B224" t="str">
            <v>MES No:</v>
          </cell>
        </row>
      </sheetData>
      <sheetData sheetId="885">
        <row r="224">
          <cell r="B224" t="str">
            <v>MES No:</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109">
          <cell r="F109">
            <v>22713.357777694815</v>
          </cell>
        </row>
      </sheetData>
      <sheetData sheetId="893">
        <row r="224">
          <cell r="B224" t="str">
            <v>MES No:</v>
          </cell>
        </row>
      </sheetData>
      <sheetData sheetId="894">
        <row r="224">
          <cell r="B224" t="str">
            <v>MES No:</v>
          </cell>
        </row>
      </sheetData>
      <sheetData sheetId="895">
        <row r="224">
          <cell r="B224" t="str">
            <v>MES No:</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224">
          <cell r="B224" t="str">
            <v>MES No:</v>
          </cell>
        </row>
      </sheetData>
      <sheetData sheetId="904">
        <row r="224">
          <cell r="B224" t="str">
            <v>MES No:</v>
          </cell>
        </row>
      </sheetData>
      <sheetData sheetId="905">
        <row r="224">
          <cell r="B224" t="str">
            <v>MES No:</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224">
          <cell r="B224" t="str">
            <v>MES No:</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row r="224">
          <cell r="B224" t="str">
            <v>MES No:</v>
          </cell>
        </row>
      </sheetData>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row r="109">
          <cell r="F109">
            <v>43.789380089226867</v>
          </cell>
        </row>
      </sheetData>
      <sheetData sheetId="1005">
        <row r="109">
          <cell r="F109">
            <v>43.789380089226867</v>
          </cell>
        </row>
      </sheetData>
      <sheetData sheetId="1006"/>
      <sheetData sheetId="1007"/>
      <sheetData sheetId="1008">
        <row r="109">
          <cell r="F109">
            <v>43.789380089226867</v>
          </cell>
        </row>
      </sheetData>
      <sheetData sheetId="1009"/>
      <sheetData sheetId="1010"/>
      <sheetData sheetId="1011"/>
      <sheetData sheetId="1012">
        <row r="109">
          <cell r="F109">
            <v>22713.357777694815</v>
          </cell>
        </row>
      </sheetData>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refreshError="1"/>
      <sheetData sheetId="1068">
        <row r="224">
          <cell r="B224" t="str">
            <v>MES No:</v>
          </cell>
        </row>
      </sheetData>
      <sheetData sheetId="1069">
        <row r="224">
          <cell r="B224" t="str">
            <v>MES No:</v>
          </cell>
        </row>
      </sheetData>
      <sheetData sheetId="1070">
        <row r="224">
          <cell r="B224" t="str">
            <v>MES No:</v>
          </cell>
        </row>
      </sheetData>
      <sheetData sheetId="1071" refreshError="1"/>
      <sheetData sheetId="1072" refreshError="1"/>
      <sheetData sheetId="1073" refreshError="1"/>
      <sheetData sheetId="1074" refreshError="1"/>
      <sheetData sheetId="1075" refreshError="1"/>
      <sheetData sheetId="1076">
        <row r="224">
          <cell r="B224" t="str">
            <v>MES No:</v>
          </cell>
        </row>
      </sheetData>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row r="224">
          <cell r="B224" t="str">
            <v>MES No:</v>
          </cell>
        </row>
      </sheetData>
      <sheetData sheetId="1105"/>
      <sheetData sheetId="1106">
        <row r="224">
          <cell r="B224" t="str">
            <v>MES No:</v>
          </cell>
        </row>
      </sheetData>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row r="109">
          <cell r="F109">
            <v>22713.357777694815</v>
          </cell>
        </row>
      </sheetData>
      <sheetData sheetId="1124">
        <row r="109">
          <cell r="F109">
            <v>22713.357777694815</v>
          </cell>
        </row>
      </sheetData>
      <sheetData sheetId="1125">
        <row r="109">
          <cell r="F109">
            <v>22713.357777694815</v>
          </cell>
        </row>
      </sheetData>
      <sheetData sheetId="1126">
        <row r="109">
          <cell r="F109">
            <v>22713.357777694815</v>
          </cell>
        </row>
      </sheetData>
      <sheetData sheetId="1127">
        <row r="109">
          <cell r="F109">
            <v>22713.357777694815</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row r="224">
          <cell r="B224" t="str">
            <v>MES No:</v>
          </cell>
        </row>
      </sheetData>
      <sheetData sheetId="1186">
        <row r="224">
          <cell r="B224" t="str">
            <v>MES No:</v>
          </cell>
        </row>
      </sheetData>
      <sheetData sheetId="1187">
        <row r="224">
          <cell r="B224" t="str">
            <v>MES No:</v>
          </cell>
        </row>
      </sheetData>
      <sheetData sheetId="1188">
        <row r="224">
          <cell r="B224" t="str">
            <v>MES No:</v>
          </cell>
        </row>
      </sheetData>
      <sheetData sheetId="1189">
        <row r="224">
          <cell r="B224" t="str">
            <v>MES No:</v>
          </cell>
        </row>
      </sheetData>
      <sheetData sheetId="1190">
        <row r="224">
          <cell r="B224" t="str">
            <v>MES No:</v>
          </cell>
        </row>
      </sheetData>
      <sheetData sheetId="1191">
        <row r="224">
          <cell r="B224" t="str">
            <v>MES No:</v>
          </cell>
        </row>
      </sheetData>
      <sheetData sheetId="1192">
        <row r="224">
          <cell r="B224" t="str">
            <v>MES No:</v>
          </cell>
        </row>
      </sheetData>
      <sheetData sheetId="1193">
        <row r="224">
          <cell r="B224" t="str">
            <v>MES No:</v>
          </cell>
        </row>
      </sheetData>
      <sheetData sheetId="1194">
        <row r="224">
          <cell r="B224" t="str">
            <v>MES No:</v>
          </cell>
        </row>
      </sheetData>
      <sheetData sheetId="1195">
        <row r="224">
          <cell r="B224" t="str">
            <v>MES No:</v>
          </cell>
        </row>
      </sheetData>
      <sheetData sheetId="1196"/>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sheetData sheetId="1205"/>
      <sheetData sheetId="1206"/>
      <sheetData sheetId="1207"/>
      <sheetData sheetId="1208"/>
      <sheetData sheetId="1209"/>
      <sheetData sheetId="1210"/>
      <sheetData sheetId="1211">
        <row r="224">
          <cell r="B224" t="str">
            <v>MES No:</v>
          </cell>
        </row>
      </sheetData>
      <sheetData sheetId="1212">
        <row r="224">
          <cell r="B224" t="str">
            <v>MES No:</v>
          </cell>
        </row>
      </sheetData>
      <sheetData sheetId="1213">
        <row r="224">
          <cell r="B224" t="str">
            <v>MES No:</v>
          </cell>
        </row>
      </sheetData>
      <sheetData sheetId="1214">
        <row r="224">
          <cell r="B224" t="str">
            <v>MES No:</v>
          </cell>
        </row>
      </sheetData>
      <sheetData sheetId="1215">
        <row r="224">
          <cell r="B224" t="str">
            <v>MES No:</v>
          </cell>
        </row>
      </sheetData>
      <sheetData sheetId="1216"/>
      <sheetData sheetId="1217">
        <row r="224">
          <cell r="B224" t="str">
            <v>MES No:</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109">
          <cell r="F109">
            <v>22713.357777694815</v>
          </cell>
        </row>
      </sheetData>
      <sheetData sheetId="1226">
        <row r="109">
          <cell r="F109">
            <v>22713.357777694815</v>
          </cell>
        </row>
      </sheetData>
      <sheetData sheetId="1227">
        <row r="109">
          <cell r="F109">
            <v>22713.357777694815</v>
          </cell>
        </row>
      </sheetData>
      <sheetData sheetId="1228">
        <row r="109">
          <cell r="F109">
            <v>22713.357777694815</v>
          </cell>
        </row>
      </sheetData>
      <sheetData sheetId="1229">
        <row r="109">
          <cell r="F109">
            <v>22713.357777694815</v>
          </cell>
        </row>
      </sheetData>
      <sheetData sheetId="1230">
        <row r="109">
          <cell r="F109">
            <v>22713.357777694815</v>
          </cell>
        </row>
      </sheetData>
      <sheetData sheetId="1231">
        <row r="109">
          <cell r="F109">
            <v>22713.357777694815</v>
          </cell>
        </row>
      </sheetData>
      <sheetData sheetId="1232">
        <row r="109">
          <cell r="F109">
            <v>22713.357777694815</v>
          </cell>
        </row>
      </sheetData>
      <sheetData sheetId="1233">
        <row r="109">
          <cell r="F109">
            <v>22713.357777694815</v>
          </cell>
        </row>
      </sheetData>
      <sheetData sheetId="1234">
        <row r="109">
          <cell r="F109">
            <v>22713.357777694815</v>
          </cell>
        </row>
      </sheetData>
      <sheetData sheetId="1235">
        <row r="109">
          <cell r="F109">
            <v>22713.357777694815</v>
          </cell>
        </row>
      </sheetData>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ow r="109">
          <cell r="F109">
            <v>43.789380089226867</v>
          </cell>
        </row>
      </sheetData>
      <sheetData sheetId="1282"/>
      <sheetData sheetId="1283">
        <row r="109">
          <cell r="F109">
            <v>43.789380089226867</v>
          </cell>
        </row>
      </sheetData>
      <sheetData sheetId="1284"/>
      <sheetData sheetId="1285"/>
      <sheetData sheetId="1286"/>
      <sheetData sheetId="1287"/>
      <sheetData sheetId="1288"/>
      <sheetData sheetId="1289">
        <row r="109">
          <cell r="F109">
            <v>43.789380089226867</v>
          </cell>
        </row>
      </sheetData>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row r="109">
          <cell r="F109">
            <v>22713.357777694815</v>
          </cell>
        </row>
      </sheetData>
      <sheetData sheetId="1322"/>
      <sheetData sheetId="1323"/>
      <sheetData sheetId="1324"/>
      <sheetData sheetId="1325"/>
      <sheetData sheetId="1326"/>
      <sheetData sheetId="1327">
        <row r="109">
          <cell r="F109">
            <v>43.789380089226867</v>
          </cell>
        </row>
      </sheetData>
      <sheetData sheetId="1328"/>
      <sheetData sheetId="1329"/>
      <sheetData sheetId="1330"/>
      <sheetData sheetId="1331"/>
      <sheetData sheetId="1332"/>
      <sheetData sheetId="1333">
        <row r="109">
          <cell r="F109">
            <v>43.789380089226867</v>
          </cell>
        </row>
      </sheetData>
      <sheetData sheetId="1334"/>
      <sheetData sheetId="1335">
        <row r="109">
          <cell r="F109">
            <v>43.789380089226867</v>
          </cell>
        </row>
      </sheetData>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row r="109">
          <cell r="F109">
            <v>43.789380089226867</v>
          </cell>
        </row>
      </sheetData>
      <sheetData sheetId="1394">
        <row r="109">
          <cell r="F109">
            <v>43.789380089226867</v>
          </cell>
        </row>
      </sheetData>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row r="109">
          <cell r="F109">
            <v>43.789380089226867</v>
          </cell>
        </row>
      </sheetData>
      <sheetData sheetId="1409">
        <row r="109">
          <cell r="F109">
            <v>43.789380089226867</v>
          </cell>
        </row>
      </sheetData>
      <sheetData sheetId="1410"/>
      <sheetData sheetId="1411"/>
      <sheetData sheetId="1412">
        <row r="109">
          <cell r="F109">
            <v>43.789380089226867</v>
          </cell>
        </row>
      </sheetData>
      <sheetData sheetId="1413">
        <row r="109">
          <cell r="F109">
            <v>43.789380089226867</v>
          </cell>
        </row>
      </sheetData>
      <sheetData sheetId="1414">
        <row r="109">
          <cell r="F109">
            <v>43.789380089226867</v>
          </cell>
        </row>
      </sheetData>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row r="109">
          <cell r="F109">
            <v>43.789380089226867</v>
          </cell>
        </row>
      </sheetData>
      <sheetData sheetId="1451"/>
      <sheetData sheetId="1452"/>
      <sheetData sheetId="1453"/>
      <sheetData sheetId="1454"/>
      <sheetData sheetId="1455"/>
      <sheetData sheetId="1456">
        <row r="109">
          <cell r="F109">
            <v>43.789380089226867</v>
          </cell>
        </row>
      </sheetData>
      <sheetData sheetId="1457"/>
      <sheetData sheetId="1458"/>
      <sheetData sheetId="1459">
        <row r="109">
          <cell r="F109">
            <v>43.789380089226867</v>
          </cell>
        </row>
      </sheetData>
      <sheetData sheetId="1460">
        <row r="109">
          <cell r="F109">
            <v>43.789380089226867</v>
          </cell>
        </row>
      </sheetData>
      <sheetData sheetId="1461">
        <row r="109">
          <cell r="F109">
            <v>43.789380089226867</v>
          </cell>
        </row>
      </sheetData>
      <sheetData sheetId="1462">
        <row r="109">
          <cell r="F109">
            <v>43.789380089226867</v>
          </cell>
        </row>
      </sheetData>
      <sheetData sheetId="1463">
        <row r="109">
          <cell r="F109">
            <v>43.789380089226867</v>
          </cell>
        </row>
      </sheetData>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ow r="224">
          <cell r="B224" t="str">
            <v>MES No:</v>
          </cell>
        </row>
      </sheetData>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row r="224">
          <cell r="B224" t="str">
            <v>MES No:</v>
          </cell>
        </row>
      </sheetData>
      <sheetData sheetId="1589"/>
      <sheetData sheetId="1590"/>
      <sheetData sheetId="1591"/>
      <sheetData sheetId="1592">
        <row r="224">
          <cell r="B224" t="str">
            <v>MES No:</v>
          </cell>
        </row>
      </sheetData>
      <sheetData sheetId="1593"/>
      <sheetData sheetId="1594"/>
      <sheetData sheetId="1595"/>
      <sheetData sheetId="1596"/>
      <sheetData sheetId="1597">
        <row r="224">
          <cell r="B224" t="str">
            <v>MES No:</v>
          </cell>
        </row>
      </sheetData>
      <sheetData sheetId="1598">
        <row r="224">
          <cell r="B224" t="str">
            <v>MES No:</v>
          </cell>
        </row>
      </sheetData>
      <sheetData sheetId="1599">
        <row r="224">
          <cell r="B224" t="str">
            <v>MES No:</v>
          </cell>
        </row>
      </sheetData>
      <sheetData sheetId="1600">
        <row r="224">
          <cell r="B224" t="str">
            <v>MES No:</v>
          </cell>
        </row>
      </sheetData>
      <sheetData sheetId="1601">
        <row r="224">
          <cell r="B224" t="str">
            <v>MES No:</v>
          </cell>
        </row>
      </sheetData>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sheetData sheetId="1650"/>
      <sheetData sheetId="1651"/>
      <sheetData sheetId="1652"/>
      <sheetData sheetId="1653"/>
      <sheetData sheetId="1654"/>
      <sheetData sheetId="1655"/>
      <sheetData sheetId="1656">
        <row r="224">
          <cell r="B224" t="str">
            <v>MES No:</v>
          </cell>
        </row>
      </sheetData>
      <sheetData sheetId="1657">
        <row r="224">
          <cell r="B224" t="str">
            <v>MES No:</v>
          </cell>
        </row>
      </sheetData>
      <sheetData sheetId="1658">
        <row r="224">
          <cell r="B224" t="str">
            <v>MES No:</v>
          </cell>
        </row>
      </sheetData>
      <sheetData sheetId="1659">
        <row r="224">
          <cell r="B224" t="str">
            <v>MES No:</v>
          </cell>
        </row>
      </sheetData>
      <sheetData sheetId="1660">
        <row r="224">
          <cell r="B224" t="str">
            <v>MES No:</v>
          </cell>
        </row>
      </sheetData>
      <sheetData sheetId="1661">
        <row r="224">
          <cell r="B224" t="str">
            <v>MES No:</v>
          </cell>
        </row>
      </sheetData>
      <sheetData sheetId="1662">
        <row r="224">
          <cell r="B224" t="str">
            <v>MES No:</v>
          </cell>
        </row>
      </sheetData>
      <sheetData sheetId="1663">
        <row r="224">
          <cell r="B224" t="str">
            <v>MES No:</v>
          </cell>
        </row>
      </sheetData>
      <sheetData sheetId="1664"/>
      <sheetData sheetId="1665"/>
      <sheetData sheetId="1666"/>
      <sheetData sheetId="1667"/>
      <sheetData sheetId="1668"/>
      <sheetData sheetId="1669"/>
      <sheetData sheetId="1670"/>
      <sheetData sheetId="1671">
        <row r="224">
          <cell r="B224" t="str">
            <v>MES No:</v>
          </cell>
        </row>
      </sheetData>
      <sheetData sheetId="1672">
        <row r="109">
          <cell r="F109">
            <v>22713.357777694815</v>
          </cell>
        </row>
      </sheetData>
      <sheetData sheetId="1673">
        <row r="109">
          <cell r="F109">
            <v>22713.357777694815</v>
          </cell>
        </row>
      </sheetData>
      <sheetData sheetId="1674">
        <row r="109">
          <cell r="F109">
            <v>22713.357777694815</v>
          </cell>
        </row>
      </sheetData>
      <sheetData sheetId="1675">
        <row r="109">
          <cell r="F109">
            <v>22713.357777694815</v>
          </cell>
        </row>
      </sheetData>
      <sheetData sheetId="1676">
        <row r="109">
          <cell r="F109">
            <v>22713.357777694815</v>
          </cell>
        </row>
      </sheetData>
      <sheetData sheetId="1677"/>
      <sheetData sheetId="1678"/>
      <sheetData sheetId="1679"/>
      <sheetData sheetId="1680"/>
      <sheetData sheetId="1681"/>
      <sheetData sheetId="1682"/>
      <sheetData sheetId="1683"/>
      <sheetData sheetId="1684">
        <row r="109">
          <cell r="F109">
            <v>22713.357777694815</v>
          </cell>
        </row>
      </sheetData>
      <sheetData sheetId="1685">
        <row r="109">
          <cell r="F109">
            <v>22713.357777694815</v>
          </cell>
        </row>
      </sheetData>
      <sheetData sheetId="1686">
        <row r="109">
          <cell r="F109">
            <v>22713.357777694815</v>
          </cell>
        </row>
      </sheetData>
      <sheetData sheetId="1687">
        <row r="109">
          <cell r="F109">
            <v>22713.357777694815</v>
          </cell>
        </row>
      </sheetData>
      <sheetData sheetId="1688">
        <row r="109">
          <cell r="F109">
            <v>22713.357777694815</v>
          </cell>
        </row>
      </sheetData>
      <sheetData sheetId="1689"/>
      <sheetData sheetId="1690"/>
      <sheetData sheetId="1691"/>
      <sheetData sheetId="1692"/>
      <sheetData sheetId="1693"/>
      <sheetData sheetId="1694"/>
      <sheetData sheetId="1695"/>
      <sheetData sheetId="1696"/>
      <sheetData sheetId="1697"/>
      <sheetData sheetId="1698">
        <row r="109">
          <cell r="F109">
            <v>22713.357777694815</v>
          </cell>
        </row>
      </sheetData>
      <sheetData sheetId="1699">
        <row r="109">
          <cell r="F109">
            <v>22713.357777694815</v>
          </cell>
        </row>
      </sheetData>
      <sheetData sheetId="1700">
        <row r="109">
          <cell r="F109">
            <v>22713.357777694815</v>
          </cell>
        </row>
      </sheetData>
      <sheetData sheetId="1701">
        <row r="109">
          <cell r="F109">
            <v>22713.357777694815</v>
          </cell>
        </row>
      </sheetData>
      <sheetData sheetId="1702">
        <row r="109">
          <cell r="F109">
            <v>22713.357777694815</v>
          </cell>
        </row>
      </sheetData>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refreshError="1"/>
      <sheetData sheetId="1837" refreshError="1"/>
      <sheetData sheetId="1838" refreshError="1"/>
      <sheetData sheetId="1839"/>
      <sheetData sheetId="1840"/>
      <sheetData sheetId="1841"/>
      <sheetData sheetId="1842"/>
      <sheetData sheetId="1843"/>
      <sheetData sheetId="1844"/>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row r="109">
          <cell r="F109">
            <v>43.789380089226867</v>
          </cell>
        </row>
      </sheetData>
      <sheetData sheetId="1939">
        <row r="109">
          <cell r="F109">
            <v>43.789380089226867</v>
          </cell>
        </row>
      </sheetData>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sheetData sheetId="2012"/>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refreshError="1"/>
      <sheetData sheetId="2054" refreshError="1"/>
      <sheetData sheetId="2055" refreshError="1"/>
      <sheetData sheetId="2056" refreshError="1"/>
      <sheetData sheetId="2057" refreshError="1"/>
      <sheetData sheetId="2058" refreshError="1"/>
      <sheetData sheetId="2059"/>
      <sheetData sheetId="2060" refreshError="1"/>
      <sheetData sheetId="2061" refreshError="1"/>
      <sheetData sheetId="2062" refreshError="1"/>
      <sheetData sheetId="2063"/>
      <sheetData sheetId="2064"/>
      <sheetData sheetId="2065"/>
      <sheetData sheetId="2066"/>
      <sheetData sheetId="2067"/>
      <sheetData sheetId="2068"/>
      <sheetData sheetId="2069"/>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FFEA-1208-41C9-BB3B-931BA34A25C6}">
  <sheetPr>
    <outlinePr summaryBelow="0" summaryRight="0"/>
  </sheetPr>
  <dimension ref="A1:O123"/>
  <sheetViews>
    <sheetView showGridLines="0" view="pageBreakPreview" topLeftCell="A2" zoomScale="80" zoomScaleNormal="85" zoomScaleSheetLayoutView="80" workbookViewId="0">
      <selection activeCell="E19" sqref="E19"/>
    </sheetView>
  </sheetViews>
  <sheetFormatPr baseColWidth="10" defaultColWidth="14.42578125" defaultRowHeight="14.25" outlineLevelRow="1" x14ac:dyDescent="0.2"/>
  <cols>
    <col min="1" max="1" width="16" style="5" customWidth="1"/>
    <col min="2" max="2" width="75.42578125" style="26" customWidth="1"/>
    <col min="3" max="5" width="22.140625" style="5" customWidth="1"/>
    <col min="6" max="6" width="25.85546875" style="5" customWidth="1"/>
    <col min="7" max="7" width="6.7109375" style="5" customWidth="1"/>
    <col min="8" max="9" width="17.28515625" style="5" customWidth="1"/>
    <col min="10" max="15" width="11.42578125" style="5" customWidth="1"/>
    <col min="16" max="16384" width="14.42578125" style="5"/>
  </cols>
  <sheetData>
    <row r="1" spans="1:15" ht="27" x14ac:dyDescent="0.2">
      <c r="A1" s="59" t="s">
        <v>7</v>
      </c>
      <c r="B1" s="59"/>
      <c r="C1" s="59"/>
      <c r="D1" s="59"/>
      <c r="E1" s="59"/>
      <c r="F1" s="59"/>
    </row>
    <row r="2" spans="1:15" ht="24.75" customHeight="1" x14ac:dyDescent="0.2">
      <c r="A2" s="60" t="s">
        <v>0</v>
      </c>
      <c r="B2" s="61"/>
      <c r="C2" s="61"/>
      <c r="D2" s="61"/>
      <c r="E2" s="61"/>
      <c r="F2" s="61"/>
    </row>
    <row r="3" spans="1:15" ht="36" customHeight="1" x14ac:dyDescent="0.2">
      <c r="A3" s="62" t="s">
        <v>8</v>
      </c>
      <c r="B3" s="62"/>
      <c r="C3" s="62"/>
      <c r="D3" s="62"/>
      <c r="E3" s="62"/>
      <c r="F3" s="62"/>
    </row>
    <row r="4" spans="1:15" ht="18.75" thickBot="1" x14ac:dyDescent="0.25">
      <c r="A4" s="16"/>
      <c r="B4" s="23"/>
      <c r="C4" s="16"/>
      <c r="D4" s="16"/>
      <c r="E4" s="16"/>
      <c r="F4" s="16"/>
    </row>
    <row r="5" spans="1:15" ht="16.5" x14ac:dyDescent="0.3">
      <c r="A5" s="63" t="s">
        <v>473</v>
      </c>
      <c r="B5" s="64"/>
      <c r="C5" s="64"/>
      <c r="D5" s="64"/>
      <c r="E5" s="64"/>
      <c r="F5" s="65"/>
    </row>
    <row r="6" spans="1:15" x14ac:dyDescent="0.2">
      <c r="A6" s="17"/>
      <c r="B6" s="24"/>
      <c r="C6" s="18"/>
      <c r="D6" s="18"/>
      <c r="E6" s="18"/>
      <c r="F6" s="19"/>
    </row>
    <row r="7" spans="1:15" ht="22.5" customHeight="1" outlineLevel="1" x14ac:dyDescent="0.2">
      <c r="A7" s="69" t="s">
        <v>472</v>
      </c>
      <c r="B7" s="70"/>
      <c r="C7" s="70"/>
      <c r="D7" s="70"/>
      <c r="E7" s="71"/>
      <c r="F7" s="27" t="s">
        <v>415</v>
      </c>
      <c r="G7" s="21"/>
      <c r="H7" s="21"/>
      <c r="I7" s="21"/>
      <c r="J7" s="21"/>
      <c r="K7" s="21"/>
      <c r="L7" s="21"/>
      <c r="M7" s="21"/>
      <c r="N7" s="21"/>
      <c r="O7" s="21"/>
    </row>
    <row r="8" spans="1:15" ht="35.25" customHeight="1" outlineLevel="1" x14ac:dyDescent="0.2">
      <c r="A8" s="66" t="s">
        <v>9</v>
      </c>
      <c r="B8" s="67"/>
      <c r="C8" s="67"/>
      <c r="D8" s="67"/>
      <c r="E8" s="68"/>
      <c r="F8" s="29">
        <f>'Presupuesto Detallado'!F8</f>
        <v>305946330</v>
      </c>
      <c r="G8" s="22"/>
      <c r="H8" s="21"/>
      <c r="I8" s="21"/>
      <c r="J8" s="21"/>
      <c r="K8" s="21"/>
      <c r="L8" s="21"/>
      <c r="M8" s="21"/>
      <c r="N8" s="21"/>
      <c r="O8" s="21"/>
    </row>
    <row r="9" spans="1:15" ht="31.5" customHeight="1" outlineLevel="1" x14ac:dyDescent="0.2">
      <c r="A9" s="72" t="s">
        <v>405</v>
      </c>
      <c r="B9" s="73"/>
      <c r="C9" s="73"/>
      <c r="D9" s="73"/>
      <c r="E9" s="74"/>
      <c r="F9" s="29">
        <f>'Presupuesto Detallado'!F244</f>
        <v>287173315</v>
      </c>
      <c r="G9" s="22"/>
      <c r="H9" s="21"/>
      <c r="I9" s="21"/>
      <c r="J9" s="21"/>
      <c r="K9" s="21"/>
      <c r="L9" s="21"/>
      <c r="M9" s="21"/>
      <c r="N9" s="21"/>
      <c r="O9" s="21"/>
    </row>
    <row r="10" spans="1:15" ht="27" customHeight="1" outlineLevel="1" x14ac:dyDescent="0.2">
      <c r="A10" s="72" t="s">
        <v>406</v>
      </c>
      <c r="B10" s="73"/>
      <c r="C10" s="73"/>
      <c r="D10" s="73"/>
      <c r="E10" s="74"/>
      <c r="F10" s="29">
        <f>'Presupuesto Detallado'!F481</f>
        <v>197370550</v>
      </c>
      <c r="G10" s="22"/>
      <c r="H10" s="21"/>
      <c r="I10" s="21"/>
      <c r="J10" s="21"/>
      <c r="K10" s="21"/>
      <c r="L10" s="21"/>
      <c r="M10" s="21"/>
      <c r="N10" s="21"/>
      <c r="O10" s="21"/>
    </row>
    <row r="11" spans="1:15" ht="30" customHeight="1" outlineLevel="1" x14ac:dyDescent="0.2">
      <c r="A11" s="72" t="s">
        <v>407</v>
      </c>
      <c r="B11" s="73"/>
      <c r="C11" s="73"/>
      <c r="D11" s="73"/>
      <c r="E11" s="74"/>
      <c r="F11" s="29">
        <f>'Presupuesto Detallado'!F718</f>
        <v>512310194</v>
      </c>
      <c r="G11" s="22"/>
      <c r="H11" s="21"/>
      <c r="I11" s="21"/>
      <c r="J11" s="21"/>
      <c r="K11" s="21"/>
      <c r="L11" s="21"/>
      <c r="M11" s="21"/>
      <c r="N11" s="21"/>
      <c r="O11" s="21"/>
    </row>
    <row r="12" spans="1:15" ht="30.75" customHeight="1" outlineLevel="1" x14ac:dyDescent="0.2">
      <c r="A12" s="72" t="s">
        <v>408</v>
      </c>
      <c r="B12" s="73"/>
      <c r="C12" s="73"/>
      <c r="D12" s="73"/>
      <c r="E12" s="74"/>
      <c r="F12" s="29">
        <f>'Presupuesto Detallado'!F955</f>
        <v>243102823</v>
      </c>
      <c r="G12" s="22"/>
      <c r="H12" s="21"/>
      <c r="I12" s="21"/>
      <c r="J12" s="21"/>
      <c r="K12" s="21"/>
      <c r="L12" s="21"/>
      <c r="M12" s="21"/>
      <c r="N12" s="21"/>
      <c r="O12" s="21"/>
    </row>
    <row r="13" spans="1:15" ht="21" customHeight="1" outlineLevel="1" x14ac:dyDescent="0.2">
      <c r="A13" s="72" t="s">
        <v>409</v>
      </c>
      <c r="B13" s="73"/>
      <c r="C13" s="73"/>
      <c r="D13" s="73"/>
      <c r="E13" s="74"/>
      <c r="F13" s="29">
        <f>'Presupuesto Detallado'!F1192</f>
        <v>121477767</v>
      </c>
      <c r="G13" s="22"/>
      <c r="H13" s="21"/>
      <c r="I13" s="21"/>
      <c r="J13" s="21"/>
      <c r="K13" s="21"/>
      <c r="L13" s="21"/>
      <c r="M13" s="21"/>
      <c r="N13" s="21"/>
      <c r="O13" s="21"/>
    </row>
    <row r="14" spans="1:15" ht="30.75" customHeight="1" outlineLevel="1" x14ac:dyDescent="0.2">
      <c r="A14" s="72" t="s">
        <v>410</v>
      </c>
      <c r="B14" s="73"/>
      <c r="C14" s="73"/>
      <c r="D14" s="73"/>
      <c r="E14" s="74"/>
      <c r="F14" s="29">
        <f>'Presupuesto Detallado'!F1429</f>
        <v>308686724</v>
      </c>
      <c r="G14" s="22"/>
      <c r="H14" s="21"/>
      <c r="I14" s="21"/>
      <c r="J14" s="21"/>
      <c r="K14" s="21"/>
      <c r="L14" s="21"/>
      <c r="M14" s="21"/>
      <c r="N14" s="21"/>
      <c r="O14" s="21"/>
    </row>
    <row r="15" spans="1:15" ht="34.5" customHeight="1" outlineLevel="1" x14ac:dyDescent="0.2">
      <c r="A15" s="72" t="s">
        <v>411</v>
      </c>
      <c r="B15" s="73"/>
      <c r="C15" s="73"/>
      <c r="D15" s="73"/>
      <c r="E15" s="74"/>
      <c r="F15" s="29">
        <f>'Presupuesto Detallado'!F1666</f>
        <v>181366790</v>
      </c>
      <c r="G15" s="22"/>
      <c r="H15" s="21"/>
      <c r="I15" s="21"/>
      <c r="J15" s="21"/>
      <c r="K15" s="21"/>
      <c r="L15" s="21"/>
      <c r="M15" s="21"/>
      <c r="N15" s="21"/>
      <c r="O15" s="21"/>
    </row>
    <row r="16" spans="1:15" ht="33" customHeight="1" outlineLevel="1" x14ac:dyDescent="0.2">
      <c r="A16" s="72" t="s">
        <v>412</v>
      </c>
      <c r="B16" s="73"/>
      <c r="C16" s="73"/>
      <c r="D16" s="73"/>
      <c r="E16" s="74"/>
      <c r="F16" s="29">
        <f>'Presupuesto Detallado'!F1903</f>
        <v>167883372</v>
      </c>
      <c r="G16" s="22"/>
      <c r="H16" s="21"/>
      <c r="I16" s="21"/>
      <c r="J16" s="21"/>
      <c r="K16" s="21"/>
      <c r="L16" s="21"/>
      <c r="M16" s="21"/>
      <c r="N16" s="21"/>
      <c r="O16" s="21"/>
    </row>
    <row r="17" spans="1:15" s="6" customFormat="1" ht="16.5" outlineLevel="1" x14ac:dyDescent="0.3">
      <c r="A17" s="54" t="s">
        <v>418</v>
      </c>
      <c r="B17" s="55"/>
      <c r="C17" s="55"/>
      <c r="D17" s="55"/>
      <c r="E17" s="55"/>
      <c r="F17" s="30">
        <f>F8+F9+F10+F11+F12+F13+F14+F15+F16</f>
        <v>2325317865</v>
      </c>
      <c r="G17" s="3"/>
      <c r="H17" s="3"/>
      <c r="I17" s="3"/>
      <c r="J17" s="3"/>
      <c r="K17" s="3"/>
      <c r="L17" s="3"/>
      <c r="M17" s="3"/>
      <c r="N17" s="3"/>
    </row>
    <row r="18" spans="1:15" s="6" customFormat="1" ht="16.5" customHeight="1" outlineLevel="1" x14ac:dyDescent="0.3">
      <c r="A18" s="56" t="s">
        <v>2</v>
      </c>
      <c r="B18" s="57"/>
      <c r="C18" s="57"/>
      <c r="D18" s="58"/>
      <c r="E18" s="31">
        <v>0.25090383351929246</v>
      </c>
      <c r="F18" s="32">
        <f>ROUND(F$17*$E18,0)</f>
        <v>583431166</v>
      </c>
      <c r="G18" s="8"/>
      <c r="H18" s="9"/>
      <c r="I18" s="3"/>
      <c r="J18" s="3"/>
      <c r="K18" s="3"/>
      <c r="L18" s="3"/>
      <c r="M18" s="3"/>
      <c r="N18" s="3"/>
    </row>
    <row r="19" spans="1:15" s="6" customFormat="1" ht="16.5" customHeight="1" outlineLevel="1" x14ac:dyDescent="0.3">
      <c r="A19" s="56" t="s">
        <v>3</v>
      </c>
      <c r="B19" s="57"/>
      <c r="C19" s="57"/>
      <c r="D19" s="58"/>
      <c r="E19" s="33">
        <v>0.03</v>
      </c>
      <c r="F19" s="32">
        <f>ROUND(F$17*$E19,0)</f>
        <v>69759536</v>
      </c>
      <c r="G19" s="8"/>
      <c r="H19" s="9"/>
      <c r="I19" s="3"/>
      <c r="J19" s="3"/>
      <c r="K19" s="3"/>
      <c r="L19" s="3"/>
      <c r="M19" s="3"/>
      <c r="N19" s="3"/>
    </row>
    <row r="20" spans="1:15" s="6" customFormat="1" ht="16.5" outlineLevel="1" x14ac:dyDescent="0.3">
      <c r="A20" s="56" t="s">
        <v>4</v>
      </c>
      <c r="B20" s="57"/>
      <c r="C20" s="57"/>
      <c r="D20" s="58"/>
      <c r="E20" s="31">
        <v>0.05</v>
      </c>
      <c r="F20" s="32">
        <f>ROUND(F$17*$E20,0)</f>
        <v>116265893</v>
      </c>
      <c r="G20" s="8"/>
      <c r="H20" s="9"/>
      <c r="I20" s="3"/>
      <c r="J20" s="3"/>
      <c r="K20" s="3"/>
      <c r="L20" s="3"/>
      <c r="M20" s="3"/>
      <c r="N20" s="3"/>
    </row>
    <row r="21" spans="1:15" s="6" customFormat="1" ht="16.5" customHeight="1" outlineLevel="1" x14ac:dyDescent="0.3">
      <c r="A21" s="56" t="s">
        <v>417</v>
      </c>
      <c r="B21" s="57"/>
      <c r="C21" s="57"/>
      <c r="D21" s="58"/>
      <c r="E21" s="31">
        <v>0.19</v>
      </c>
      <c r="F21" s="32">
        <f>F20*$E21</f>
        <v>22090519.670000002</v>
      </c>
      <c r="G21" s="8"/>
      <c r="H21" s="9"/>
      <c r="I21" s="3"/>
      <c r="J21" s="3"/>
      <c r="K21" s="3"/>
      <c r="L21" s="3"/>
      <c r="M21" s="3"/>
      <c r="N21" s="3"/>
    </row>
    <row r="22" spans="1:15" s="6" customFormat="1" ht="16.5" outlineLevel="1" x14ac:dyDescent="0.3">
      <c r="A22" s="44" t="s">
        <v>5</v>
      </c>
      <c r="B22" s="45"/>
      <c r="C22" s="45"/>
      <c r="D22" s="46"/>
      <c r="E22" s="1">
        <f>SUM(E18:E20)</f>
        <v>0.33090383351929248</v>
      </c>
      <c r="F22" s="20">
        <f>ROUND(SUM(F18:F21),0)</f>
        <v>791547115</v>
      </c>
      <c r="G22" s="8"/>
      <c r="H22" s="9"/>
      <c r="I22" s="3"/>
      <c r="J22" s="3"/>
      <c r="K22" s="3"/>
      <c r="L22" s="3"/>
      <c r="M22" s="3"/>
      <c r="N22" s="3"/>
    </row>
    <row r="23" spans="1:15" s="6" customFormat="1" ht="16.5" outlineLevel="1" x14ac:dyDescent="0.3">
      <c r="A23" s="47" t="s">
        <v>476</v>
      </c>
      <c r="B23" s="48"/>
      <c r="C23" s="48"/>
      <c r="D23" s="48"/>
      <c r="E23" s="48"/>
      <c r="F23" s="28">
        <f>+F17+F18+F19+F20</f>
        <v>3094774460</v>
      </c>
      <c r="G23" s="3"/>
      <c r="H23" s="3"/>
      <c r="I23" s="3"/>
      <c r="J23" s="3"/>
      <c r="K23" s="3"/>
      <c r="L23" s="3"/>
      <c r="M23" s="3"/>
      <c r="N23" s="3"/>
    </row>
    <row r="24" spans="1:15" s="6" customFormat="1" ht="16.5" outlineLevel="1" x14ac:dyDescent="0.3">
      <c r="A24" s="49" t="s">
        <v>478</v>
      </c>
      <c r="B24" s="50"/>
      <c r="C24" s="50"/>
      <c r="D24" s="50"/>
      <c r="E24" s="50"/>
      <c r="F24" s="34">
        <f>+F23+F21</f>
        <v>3116864979.6700001</v>
      </c>
      <c r="G24" s="3"/>
      <c r="H24" s="3"/>
      <c r="I24" s="3"/>
      <c r="J24" s="3"/>
      <c r="K24" s="3"/>
      <c r="L24" s="3"/>
      <c r="M24" s="3"/>
      <c r="N24" s="3"/>
    </row>
    <row r="25" spans="1:15" s="6" customFormat="1" ht="16.5" customHeight="1" outlineLevel="1" x14ac:dyDescent="0.3">
      <c r="A25" s="51" t="s">
        <v>474</v>
      </c>
      <c r="B25" s="52"/>
      <c r="C25" s="52"/>
      <c r="D25" s="53"/>
      <c r="E25" s="36" t="s">
        <v>477</v>
      </c>
      <c r="F25" s="35">
        <f>150000*9</f>
        <v>1350000</v>
      </c>
      <c r="G25" s="8"/>
      <c r="H25" s="9"/>
      <c r="I25" s="3"/>
      <c r="J25" s="3"/>
      <c r="K25" s="3"/>
      <c r="L25" s="3"/>
      <c r="M25" s="3"/>
      <c r="N25" s="3"/>
    </row>
    <row r="26" spans="1:15" s="6" customFormat="1" ht="16.5" customHeight="1" outlineLevel="1" x14ac:dyDescent="0.3">
      <c r="A26" s="51" t="s">
        <v>475</v>
      </c>
      <c r="B26" s="52"/>
      <c r="C26" s="52"/>
      <c r="D26" s="53"/>
      <c r="E26" s="36" t="s">
        <v>477</v>
      </c>
      <c r="F26" s="35">
        <f>180000*9</f>
        <v>1620000</v>
      </c>
      <c r="G26" s="8"/>
      <c r="H26" s="9"/>
      <c r="I26" s="3"/>
      <c r="J26" s="3"/>
      <c r="K26" s="3"/>
      <c r="L26" s="3"/>
      <c r="M26" s="3"/>
      <c r="N26" s="3"/>
    </row>
    <row r="27" spans="1:15" s="6" customFormat="1" ht="17.25" customHeight="1" thickBot="1" x14ac:dyDescent="0.35">
      <c r="A27" s="40" t="s">
        <v>6</v>
      </c>
      <c r="B27" s="41"/>
      <c r="C27" s="41"/>
      <c r="D27" s="41"/>
      <c r="E27" s="41"/>
      <c r="F27" s="15">
        <f>+F24+F25+F26</f>
        <v>3119834979.6700001</v>
      </c>
      <c r="G27" s="8"/>
      <c r="H27" s="38"/>
      <c r="I27" s="3"/>
      <c r="J27" s="3"/>
      <c r="K27" s="3"/>
      <c r="L27" s="3"/>
      <c r="M27" s="3"/>
      <c r="N27" s="3"/>
    </row>
    <row r="28" spans="1:15" s="6" customFormat="1" ht="16.5" x14ac:dyDescent="0.3">
      <c r="A28" s="4"/>
      <c r="B28" s="3"/>
      <c r="C28" s="3"/>
      <c r="D28" s="7"/>
      <c r="E28" s="3"/>
      <c r="F28" s="3"/>
      <c r="G28" s="8"/>
      <c r="H28" s="9"/>
      <c r="I28" s="3"/>
      <c r="J28" s="3"/>
      <c r="K28" s="3"/>
      <c r="L28" s="3"/>
      <c r="M28" s="3"/>
      <c r="N28" s="3"/>
    </row>
    <row r="29" spans="1:15" ht="16.5" x14ac:dyDescent="0.2">
      <c r="A29" s="42" t="s">
        <v>479</v>
      </c>
      <c r="B29" s="42"/>
      <c r="C29" s="42"/>
      <c r="D29" s="42"/>
      <c r="E29" s="42"/>
      <c r="F29" s="42"/>
      <c r="G29" s="3"/>
      <c r="H29" s="4"/>
      <c r="I29" s="3"/>
      <c r="J29" s="3"/>
      <c r="K29" s="3"/>
      <c r="L29" s="3"/>
      <c r="M29" s="3"/>
      <c r="N29" s="3"/>
      <c r="O29" s="3"/>
    </row>
    <row r="30" spans="1:15" ht="16.5" x14ac:dyDescent="0.2">
      <c r="A30" s="43" t="s">
        <v>480</v>
      </c>
      <c r="B30" s="43"/>
      <c r="C30" s="43"/>
      <c r="D30" s="43"/>
      <c r="E30" s="43"/>
      <c r="F30" s="43"/>
      <c r="G30" s="3"/>
      <c r="H30" s="4"/>
      <c r="I30" s="3"/>
      <c r="J30" s="3"/>
      <c r="K30" s="3"/>
      <c r="L30" s="3"/>
      <c r="M30" s="3"/>
      <c r="N30" s="3"/>
      <c r="O30" s="3"/>
    </row>
    <row r="31" spans="1:15" ht="16.5" x14ac:dyDescent="0.2">
      <c r="A31" s="43"/>
      <c r="B31" s="43"/>
      <c r="C31" s="43"/>
      <c r="D31" s="43"/>
      <c r="E31" s="43"/>
      <c r="F31" s="43"/>
      <c r="G31" s="3"/>
      <c r="H31" s="4"/>
      <c r="I31" s="3"/>
      <c r="J31" s="3"/>
      <c r="K31" s="3"/>
      <c r="L31" s="3"/>
      <c r="M31" s="3"/>
      <c r="N31" s="3"/>
      <c r="O31" s="3"/>
    </row>
    <row r="32" spans="1:15" ht="16.5" x14ac:dyDescent="0.2">
      <c r="A32" s="4"/>
      <c r="B32" s="25"/>
      <c r="C32" s="3"/>
      <c r="D32" s="4"/>
      <c r="E32" s="3"/>
      <c r="F32" s="3"/>
      <c r="G32" s="3"/>
      <c r="H32" s="4"/>
      <c r="I32" s="3"/>
      <c r="J32" s="3"/>
      <c r="K32" s="3"/>
      <c r="L32" s="3"/>
      <c r="M32" s="3"/>
      <c r="N32" s="3"/>
      <c r="O32" s="3"/>
    </row>
    <row r="33" spans="1:15" ht="16.5" x14ac:dyDescent="0.2">
      <c r="A33" s="4"/>
      <c r="B33" s="25"/>
      <c r="C33" s="3"/>
      <c r="D33" s="4"/>
      <c r="E33" s="3"/>
      <c r="F33" s="3"/>
      <c r="G33" s="3"/>
      <c r="H33" s="4"/>
      <c r="I33" s="3"/>
      <c r="J33" s="3"/>
      <c r="K33" s="3"/>
      <c r="L33" s="3"/>
      <c r="M33" s="3"/>
      <c r="N33" s="3"/>
      <c r="O33" s="3"/>
    </row>
    <row r="34" spans="1:15" ht="16.5" x14ac:dyDescent="0.2">
      <c r="A34" s="4"/>
      <c r="C34" s="3"/>
      <c r="D34" s="4"/>
      <c r="E34" s="3"/>
      <c r="F34" s="3"/>
      <c r="G34" s="3"/>
      <c r="H34" s="4"/>
      <c r="I34" s="3"/>
      <c r="J34" s="3"/>
      <c r="K34" s="3"/>
      <c r="L34" s="3"/>
      <c r="M34" s="3"/>
      <c r="N34" s="3"/>
      <c r="O34" s="3"/>
    </row>
    <row r="35" spans="1:15" ht="16.5" x14ac:dyDescent="0.2">
      <c r="A35" s="4"/>
      <c r="C35" s="3"/>
      <c r="D35" s="4"/>
      <c r="E35" s="3"/>
      <c r="F35" s="3"/>
      <c r="G35" s="3"/>
      <c r="H35" s="4"/>
      <c r="I35" s="3"/>
      <c r="J35" s="3"/>
      <c r="K35" s="3"/>
      <c r="L35" s="3"/>
      <c r="M35" s="3"/>
      <c r="N35" s="3"/>
      <c r="O35" s="3"/>
    </row>
    <row r="36" spans="1:15" ht="16.5" x14ac:dyDescent="0.2">
      <c r="A36" s="4"/>
      <c r="B36" s="25"/>
      <c r="C36" s="3"/>
      <c r="D36" s="4"/>
      <c r="E36" s="3"/>
      <c r="F36" s="3"/>
      <c r="G36" s="3"/>
      <c r="H36" s="4"/>
      <c r="I36" s="3"/>
      <c r="J36" s="3"/>
      <c r="K36" s="3"/>
      <c r="L36" s="3"/>
      <c r="M36" s="3"/>
      <c r="N36" s="3"/>
      <c r="O36" s="3"/>
    </row>
    <row r="37" spans="1:15" ht="16.5" x14ac:dyDescent="0.2">
      <c r="A37" s="4"/>
      <c r="B37" s="25"/>
      <c r="C37" s="3"/>
      <c r="D37" s="4"/>
      <c r="E37" s="3"/>
      <c r="F37" s="3"/>
      <c r="G37" s="3"/>
      <c r="H37" s="4"/>
      <c r="I37" s="3"/>
      <c r="J37" s="3"/>
      <c r="K37" s="3"/>
      <c r="L37" s="3"/>
      <c r="M37" s="3"/>
      <c r="N37" s="3"/>
      <c r="O37" s="3"/>
    </row>
    <row r="38" spans="1:15" ht="16.5" x14ac:dyDescent="0.2">
      <c r="A38" s="4"/>
      <c r="B38" s="25"/>
      <c r="C38" s="3"/>
      <c r="D38" s="4"/>
      <c r="E38" s="3"/>
      <c r="F38" s="3"/>
      <c r="G38" s="3"/>
      <c r="H38" s="4"/>
      <c r="I38" s="3"/>
      <c r="J38" s="3"/>
      <c r="K38" s="3"/>
      <c r="L38" s="3"/>
      <c r="M38" s="3"/>
      <c r="N38" s="3"/>
      <c r="O38" s="3"/>
    </row>
    <row r="39" spans="1:15" ht="16.5" x14ac:dyDescent="0.2">
      <c r="A39" s="4"/>
      <c r="B39" s="25"/>
      <c r="C39" s="3"/>
      <c r="D39" s="4"/>
      <c r="E39" s="3"/>
      <c r="F39" s="3"/>
      <c r="G39" s="3"/>
      <c r="H39" s="4"/>
      <c r="I39" s="3"/>
      <c r="J39" s="3"/>
      <c r="K39" s="3"/>
      <c r="L39" s="3"/>
      <c r="M39" s="3"/>
      <c r="N39" s="3"/>
      <c r="O39" s="3"/>
    </row>
    <row r="40" spans="1:15" ht="16.5" x14ac:dyDescent="0.2">
      <c r="A40" s="4"/>
      <c r="B40" s="25"/>
      <c r="C40" s="3"/>
      <c r="D40" s="4"/>
      <c r="E40" s="3"/>
      <c r="F40" s="3"/>
      <c r="G40" s="3"/>
      <c r="H40" s="4"/>
      <c r="I40" s="3"/>
      <c r="J40" s="3"/>
      <c r="K40" s="3"/>
      <c r="L40" s="3"/>
      <c r="M40" s="3"/>
      <c r="N40" s="3"/>
      <c r="O40" s="3"/>
    </row>
    <row r="41" spans="1:15" ht="16.5" x14ac:dyDescent="0.2">
      <c r="A41" s="4"/>
      <c r="B41" s="25"/>
      <c r="C41" s="3"/>
      <c r="D41" s="4"/>
      <c r="E41" s="3"/>
      <c r="F41" s="3"/>
      <c r="G41" s="3"/>
      <c r="H41" s="4"/>
      <c r="I41" s="3"/>
      <c r="J41" s="3"/>
      <c r="K41" s="3"/>
      <c r="L41" s="3"/>
      <c r="M41" s="3"/>
      <c r="N41" s="3"/>
      <c r="O41" s="3"/>
    </row>
    <row r="42" spans="1:15" ht="16.5" x14ac:dyDescent="0.2">
      <c r="A42" s="4"/>
      <c r="B42" s="25"/>
      <c r="C42" s="3"/>
      <c r="D42" s="4"/>
      <c r="E42" s="3"/>
      <c r="F42" s="3"/>
      <c r="G42" s="3"/>
      <c r="H42" s="4"/>
      <c r="I42" s="3"/>
      <c r="J42" s="3"/>
      <c r="K42" s="3"/>
      <c r="L42" s="3"/>
      <c r="M42" s="3"/>
      <c r="N42" s="3"/>
      <c r="O42" s="3"/>
    </row>
    <row r="43" spans="1:15" ht="16.5" x14ac:dyDescent="0.2">
      <c r="A43" s="4"/>
      <c r="B43" s="25"/>
      <c r="C43" s="3"/>
      <c r="D43" s="4"/>
      <c r="E43" s="3"/>
      <c r="F43" s="3"/>
      <c r="G43" s="3"/>
      <c r="H43" s="4"/>
      <c r="I43" s="3"/>
      <c r="J43" s="3"/>
      <c r="K43" s="3"/>
      <c r="L43" s="3"/>
      <c r="M43" s="3"/>
      <c r="N43" s="3"/>
      <c r="O43" s="3"/>
    </row>
    <row r="44" spans="1:15" ht="16.5" x14ac:dyDescent="0.2">
      <c r="A44" s="4"/>
      <c r="B44" s="25"/>
      <c r="C44" s="3"/>
      <c r="D44" s="4"/>
      <c r="E44" s="3"/>
      <c r="F44" s="3"/>
      <c r="G44" s="3"/>
      <c r="H44" s="4"/>
      <c r="I44" s="3"/>
      <c r="J44" s="3"/>
      <c r="K44" s="3"/>
      <c r="L44" s="3"/>
      <c r="M44" s="3"/>
      <c r="N44" s="3"/>
      <c r="O44" s="3"/>
    </row>
    <row r="45" spans="1:15" ht="16.5" x14ac:dyDescent="0.2">
      <c r="A45" s="4"/>
      <c r="B45" s="25"/>
      <c r="C45" s="3"/>
      <c r="D45" s="4"/>
      <c r="E45" s="3"/>
      <c r="F45" s="3"/>
      <c r="G45" s="3"/>
      <c r="H45" s="4"/>
      <c r="I45" s="3"/>
      <c r="J45" s="3"/>
      <c r="K45" s="3"/>
      <c r="L45" s="3"/>
      <c r="M45" s="3"/>
      <c r="N45" s="3"/>
      <c r="O45" s="3"/>
    </row>
    <row r="46" spans="1:15" ht="16.5" x14ac:dyDescent="0.2">
      <c r="A46" s="4"/>
      <c r="B46" s="25"/>
      <c r="C46" s="3"/>
      <c r="D46" s="4"/>
      <c r="E46" s="3"/>
      <c r="F46" s="3"/>
      <c r="G46" s="3"/>
      <c r="H46" s="4"/>
      <c r="I46" s="3"/>
      <c r="J46" s="3"/>
      <c r="K46" s="3"/>
      <c r="L46" s="3"/>
      <c r="M46" s="3"/>
      <c r="N46" s="3"/>
      <c r="O46" s="3"/>
    </row>
    <row r="47" spans="1:15" ht="16.5" x14ac:dyDescent="0.2">
      <c r="A47" s="4"/>
      <c r="B47" s="25"/>
      <c r="C47" s="3"/>
      <c r="D47" s="4"/>
      <c r="E47" s="3"/>
      <c r="F47" s="3"/>
      <c r="G47" s="3"/>
      <c r="H47" s="4"/>
      <c r="I47" s="3"/>
      <c r="J47" s="3"/>
      <c r="K47" s="3"/>
      <c r="L47" s="3"/>
      <c r="M47" s="3"/>
      <c r="N47" s="3"/>
      <c r="O47" s="3"/>
    </row>
    <row r="48" spans="1:15" ht="16.5" x14ac:dyDescent="0.2">
      <c r="A48" s="4"/>
      <c r="B48" s="25"/>
      <c r="C48" s="3"/>
      <c r="D48" s="4"/>
      <c r="E48" s="3"/>
      <c r="F48" s="3"/>
      <c r="G48" s="3"/>
      <c r="H48" s="4"/>
      <c r="I48" s="3"/>
      <c r="J48" s="3"/>
      <c r="K48" s="3"/>
      <c r="L48" s="3"/>
      <c r="M48" s="3"/>
      <c r="N48" s="3"/>
      <c r="O48" s="3"/>
    </row>
    <row r="49" spans="1:15" ht="16.5" x14ac:dyDescent="0.2">
      <c r="A49" s="4"/>
      <c r="B49" s="25"/>
      <c r="C49" s="3"/>
      <c r="D49" s="4"/>
      <c r="E49" s="3"/>
      <c r="F49" s="3"/>
      <c r="G49" s="3"/>
      <c r="H49" s="4"/>
      <c r="I49" s="3"/>
      <c r="J49" s="3"/>
      <c r="K49" s="3"/>
      <c r="L49" s="3"/>
      <c r="M49" s="3"/>
      <c r="N49" s="3"/>
      <c r="O49" s="3"/>
    </row>
    <row r="50" spans="1:15" ht="16.5" x14ac:dyDescent="0.2">
      <c r="A50" s="4"/>
      <c r="B50" s="25"/>
      <c r="C50" s="3"/>
      <c r="D50" s="4"/>
      <c r="E50" s="3"/>
      <c r="F50" s="3"/>
      <c r="G50" s="3"/>
      <c r="H50" s="4"/>
      <c r="I50" s="3"/>
      <c r="J50" s="3"/>
      <c r="K50" s="3"/>
      <c r="L50" s="3"/>
      <c r="M50" s="3"/>
      <c r="N50" s="3"/>
      <c r="O50" s="3"/>
    </row>
    <row r="51" spans="1:15" ht="16.5" x14ac:dyDescent="0.2">
      <c r="A51" s="4"/>
      <c r="B51" s="25"/>
      <c r="C51" s="3"/>
      <c r="D51" s="4"/>
      <c r="E51" s="3"/>
      <c r="F51" s="3"/>
      <c r="G51" s="3"/>
      <c r="H51" s="4"/>
      <c r="I51" s="3"/>
      <c r="J51" s="3"/>
      <c r="K51" s="3"/>
      <c r="L51" s="3"/>
      <c r="M51" s="3"/>
      <c r="N51" s="3"/>
      <c r="O51" s="3"/>
    </row>
    <row r="52" spans="1:15" ht="16.5" x14ac:dyDescent="0.2">
      <c r="A52" s="4"/>
      <c r="B52" s="25"/>
      <c r="C52" s="3"/>
      <c r="D52" s="4"/>
      <c r="E52" s="3"/>
      <c r="F52" s="3"/>
      <c r="G52" s="3"/>
      <c r="H52" s="4"/>
      <c r="I52" s="3"/>
      <c r="J52" s="3"/>
      <c r="K52" s="3"/>
      <c r="L52" s="3"/>
      <c r="M52" s="3"/>
      <c r="N52" s="3"/>
      <c r="O52" s="3"/>
    </row>
    <row r="53" spans="1:15" ht="16.5" x14ac:dyDescent="0.2">
      <c r="A53" s="4"/>
      <c r="B53" s="25"/>
      <c r="C53" s="3"/>
      <c r="D53" s="4"/>
      <c r="E53" s="3"/>
      <c r="F53" s="3"/>
      <c r="G53" s="3"/>
      <c r="H53" s="4"/>
      <c r="I53" s="3"/>
      <c r="J53" s="3"/>
      <c r="K53" s="3"/>
      <c r="L53" s="3"/>
      <c r="M53" s="3"/>
      <c r="N53" s="3"/>
      <c r="O53" s="3"/>
    </row>
    <row r="54" spans="1:15" ht="16.5" x14ac:dyDescent="0.2">
      <c r="A54" s="4"/>
      <c r="B54" s="25"/>
      <c r="C54" s="3"/>
      <c r="D54" s="4"/>
      <c r="E54" s="3"/>
      <c r="F54" s="3"/>
      <c r="G54" s="3"/>
      <c r="H54" s="4"/>
      <c r="I54" s="3"/>
      <c r="J54" s="3"/>
      <c r="K54" s="3"/>
      <c r="L54" s="3"/>
      <c r="M54" s="3"/>
      <c r="N54" s="3"/>
      <c r="O54" s="3"/>
    </row>
    <row r="55" spans="1:15" ht="16.5" x14ac:dyDescent="0.2">
      <c r="A55" s="4"/>
      <c r="B55" s="25"/>
      <c r="C55" s="3"/>
      <c r="D55" s="4"/>
      <c r="E55" s="3"/>
      <c r="F55" s="3"/>
      <c r="G55" s="3"/>
      <c r="H55" s="4"/>
      <c r="I55" s="3"/>
      <c r="J55" s="3"/>
      <c r="K55" s="3"/>
      <c r="L55" s="3"/>
      <c r="M55" s="3"/>
      <c r="N55" s="3"/>
      <c r="O55" s="3"/>
    </row>
    <row r="56" spans="1:15" ht="16.5" x14ac:dyDescent="0.2">
      <c r="A56" s="4"/>
      <c r="B56" s="25"/>
      <c r="C56" s="3"/>
      <c r="D56" s="4"/>
      <c r="E56" s="3"/>
      <c r="F56" s="3"/>
      <c r="G56" s="3"/>
      <c r="H56" s="4"/>
      <c r="I56" s="3"/>
      <c r="J56" s="3"/>
      <c r="K56" s="3"/>
      <c r="L56" s="3"/>
      <c r="M56" s="3"/>
      <c r="N56" s="3"/>
      <c r="O56" s="3"/>
    </row>
    <row r="57" spans="1:15" ht="16.5" x14ac:dyDescent="0.2">
      <c r="A57" s="4"/>
      <c r="B57" s="25"/>
      <c r="C57" s="3"/>
      <c r="D57" s="4"/>
      <c r="E57" s="3"/>
      <c r="F57" s="3"/>
      <c r="G57" s="3"/>
      <c r="H57" s="4"/>
      <c r="I57" s="3"/>
      <c r="J57" s="3"/>
      <c r="K57" s="3"/>
      <c r="L57" s="3"/>
      <c r="M57" s="3"/>
      <c r="N57" s="3"/>
      <c r="O57" s="3"/>
    </row>
    <row r="58" spans="1:15" ht="16.5" x14ac:dyDescent="0.2">
      <c r="A58" s="4"/>
      <c r="B58" s="25"/>
      <c r="C58" s="3"/>
      <c r="D58" s="4"/>
      <c r="E58" s="3"/>
      <c r="F58" s="3"/>
      <c r="G58" s="3"/>
      <c r="H58" s="4"/>
      <c r="I58" s="3"/>
      <c r="J58" s="3"/>
      <c r="K58" s="3"/>
      <c r="L58" s="3"/>
      <c r="M58" s="3"/>
      <c r="N58" s="3"/>
      <c r="O58" s="3"/>
    </row>
    <row r="59" spans="1:15" ht="16.5" x14ac:dyDescent="0.2">
      <c r="A59" s="4"/>
      <c r="B59" s="25"/>
      <c r="C59" s="3"/>
      <c r="D59" s="4"/>
      <c r="E59" s="3"/>
      <c r="F59" s="3"/>
      <c r="G59" s="3"/>
      <c r="H59" s="4"/>
      <c r="I59" s="3"/>
      <c r="J59" s="3"/>
      <c r="K59" s="3"/>
      <c r="L59" s="3"/>
      <c r="M59" s="3"/>
      <c r="N59" s="3"/>
      <c r="O59" s="3"/>
    </row>
    <row r="60" spans="1:15" ht="16.5" x14ac:dyDescent="0.2">
      <c r="A60" s="4"/>
      <c r="B60" s="25"/>
      <c r="C60" s="3"/>
      <c r="D60" s="4"/>
      <c r="E60" s="3"/>
      <c r="F60" s="3"/>
      <c r="G60" s="3"/>
      <c r="H60" s="4"/>
      <c r="I60" s="3"/>
      <c r="J60" s="3"/>
      <c r="K60" s="3"/>
      <c r="L60" s="3"/>
      <c r="M60" s="3"/>
      <c r="N60" s="3"/>
      <c r="O60" s="3"/>
    </row>
    <row r="61" spans="1:15" ht="16.5" x14ac:dyDescent="0.2">
      <c r="A61" s="4"/>
      <c r="B61" s="25"/>
      <c r="C61" s="3"/>
      <c r="D61" s="4"/>
      <c r="E61" s="3"/>
      <c r="F61" s="3"/>
      <c r="G61" s="3"/>
      <c r="H61" s="4"/>
      <c r="I61" s="3"/>
      <c r="J61" s="3"/>
      <c r="K61" s="3"/>
      <c r="L61" s="3"/>
      <c r="M61" s="3"/>
      <c r="N61" s="3"/>
      <c r="O61" s="3"/>
    </row>
    <row r="62" spans="1:15" ht="16.5" x14ac:dyDescent="0.2">
      <c r="A62" s="4"/>
      <c r="B62" s="25"/>
      <c r="C62" s="3"/>
      <c r="D62" s="4"/>
      <c r="E62" s="3"/>
      <c r="F62" s="3"/>
      <c r="G62" s="3"/>
      <c r="H62" s="4"/>
      <c r="I62" s="3"/>
      <c r="J62" s="3"/>
      <c r="K62" s="3"/>
      <c r="L62" s="3"/>
      <c r="M62" s="3"/>
      <c r="N62" s="3"/>
      <c r="O62" s="3"/>
    </row>
    <row r="63" spans="1:15" ht="16.5" x14ac:dyDescent="0.2">
      <c r="A63" s="4"/>
      <c r="B63" s="25"/>
      <c r="C63" s="3"/>
      <c r="D63" s="4"/>
      <c r="E63" s="3"/>
      <c r="F63" s="3"/>
      <c r="G63" s="3"/>
      <c r="H63" s="4"/>
      <c r="I63" s="3"/>
      <c r="J63" s="3"/>
      <c r="K63" s="3"/>
      <c r="L63" s="3"/>
      <c r="M63" s="3"/>
      <c r="N63" s="3"/>
      <c r="O63" s="3"/>
    </row>
    <row r="64" spans="1:15" ht="16.5" x14ac:dyDescent="0.2">
      <c r="A64" s="4"/>
      <c r="B64" s="25"/>
      <c r="C64" s="3"/>
      <c r="D64" s="4"/>
      <c r="E64" s="3"/>
      <c r="F64" s="3"/>
      <c r="G64" s="3"/>
      <c r="H64" s="4"/>
      <c r="I64" s="3"/>
      <c r="J64" s="3"/>
      <c r="K64" s="3"/>
      <c r="L64" s="3"/>
      <c r="M64" s="3"/>
      <c r="N64" s="3"/>
      <c r="O64" s="3"/>
    </row>
    <row r="65" spans="1:15" ht="16.5" x14ac:dyDescent="0.2">
      <c r="A65" s="4"/>
      <c r="B65" s="25"/>
      <c r="C65" s="3"/>
      <c r="D65" s="4"/>
      <c r="E65" s="3"/>
      <c r="F65" s="3"/>
      <c r="G65" s="3"/>
      <c r="H65" s="4"/>
      <c r="I65" s="3"/>
      <c r="J65" s="3"/>
      <c r="K65" s="3"/>
      <c r="L65" s="3"/>
      <c r="M65" s="3"/>
      <c r="N65" s="3"/>
      <c r="O65" s="3"/>
    </row>
    <row r="66" spans="1:15" ht="16.5" x14ac:dyDescent="0.2">
      <c r="A66" s="4"/>
      <c r="B66" s="25"/>
      <c r="C66" s="3"/>
      <c r="D66" s="4"/>
      <c r="E66" s="3"/>
      <c r="F66" s="3"/>
      <c r="G66" s="3"/>
      <c r="H66" s="4"/>
      <c r="I66" s="3"/>
      <c r="J66" s="3"/>
      <c r="K66" s="3"/>
      <c r="L66" s="3"/>
      <c r="M66" s="3"/>
      <c r="N66" s="3"/>
      <c r="O66" s="3"/>
    </row>
    <row r="67" spans="1:15" ht="16.5" x14ac:dyDescent="0.2">
      <c r="A67" s="4"/>
      <c r="B67" s="25"/>
      <c r="C67" s="3"/>
      <c r="D67" s="4"/>
      <c r="E67" s="3"/>
      <c r="F67" s="3"/>
      <c r="G67" s="3"/>
      <c r="H67" s="4"/>
      <c r="I67" s="3"/>
      <c r="J67" s="3"/>
      <c r="K67" s="3"/>
      <c r="L67" s="3"/>
      <c r="M67" s="3"/>
      <c r="N67" s="3"/>
      <c r="O67" s="3"/>
    </row>
    <row r="68" spans="1:15" ht="16.5" x14ac:dyDescent="0.2">
      <c r="A68" s="4"/>
      <c r="B68" s="25"/>
      <c r="C68" s="3"/>
      <c r="D68" s="4"/>
      <c r="E68" s="3"/>
      <c r="F68" s="3"/>
      <c r="G68" s="3"/>
      <c r="H68" s="4"/>
      <c r="I68" s="3"/>
      <c r="J68" s="3"/>
      <c r="K68" s="3"/>
      <c r="L68" s="3"/>
      <c r="M68" s="3"/>
      <c r="N68" s="3"/>
      <c r="O68" s="3"/>
    </row>
    <row r="69" spans="1:15" ht="16.5" x14ac:dyDescent="0.2">
      <c r="A69" s="4"/>
      <c r="B69" s="25"/>
      <c r="C69" s="3"/>
      <c r="D69" s="4"/>
      <c r="E69" s="3"/>
      <c r="F69" s="3"/>
      <c r="G69" s="3"/>
      <c r="H69" s="4"/>
      <c r="I69" s="3"/>
      <c r="J69" s="3"/>
      <c r="K69" s="3"/>
      <c r="L69" s="3"/>
      <c r="M69" s="3"/>
      <c r="N69" s="3"/>
      <c r="O69" s="3"/>
    </row>
    <row r="70" spans="1:15" ht="16.5" x14ac:dyDescent="0.2">
      <c r="A70" s="4"/>
      <c r="B70" s="25"/>
      <c r="C70" s="3"/>
      <c r="D70" s="4"/>
      <c r="E70" s="3"/>
      <c r="F70" s="3"/>
      <c r="G70" s="3"/>
      <c r="H70" s="4"/>
      <c r="I70" s="3"/>
      <c r="J70" s="3"/>
      <c r="K70" s="3"/>
      <c r="L70" s="3"/>
      <c r="M70" s="3"/>
      <c r="N70" s="3"/>
      <c r="O70" s="3"/>
    </row>
    <row r="71" spans="1:15" ht="16.5" x14ac:dyDescent="0.2">
      <c r="A71" s="4"/>
      <c r="B71" s="25"/>
      <c r="C71" s="3"/>
      <c r="D71" s="4"/>
      <c r="E71" s="3"/>
      <c r="F71" s="3"/>
      <c r="G71" s="3"/>
      <c r="H71" s="4"/>
      <c r="I71" s="3"/>
      <c r="J71" s="3"/>
      <c r="K71" s="3"/>
      <c r="L71" s="3"/>
      <c r="M71" s="3"/>
      <c r="N71" s="3"/>
      <c r="O71" s="3"/>
    </row>
    <row r="72" spans="1:15" ht="16.5" x14ac:dyDescent="0.2">
      <c r="A72" s="4"/>
      <c r="B72" s="25"/>
      <c r="C72" s="3"/>
      <c r="D72" s="4"/>
      <c r="E72" s="3"/>
      <c r="F72" s="3"/>
      <c r="G72" s="3"/>
      <c r="H72" s="4"/>
      <c r="I72" s="3"/>
      <c r="J72" s="3"/>
      <c r="K72" s="3"/>
      <c r="L72" s="3"/>
      <c r="M72" s="3"/>
      <c r="N72" s="3"/>
      <c r="O72" s="3"/>
    </row>
    <row r="73" spans="1:15" ht="16.5" x14ac:dyDescent="0.2">
      <c r="A73" s="4"/>
      <c r="B73" s="25"/>
      <c r="C73" s="3"/>
      <c r="D73" s="4"/>
      <c r="E73" s="3"/>
      <c r="F73" s="3"/>
      <c r="G73" s="3"/>
      <c r="H73" s="4"/>
      <c r="I73" s="3"/>
      <c r="J73" s="3"/>
      <c r="K73" s="3"/>
      <c r="L73" s="3"/>
      <c r="M73" s="3"/>
      <c r="N73" s="3"/>
      <c r="O73" s="3"/>
    </row>
    <row r="74" spans="1:15" ht="16.5" x14ac:dyDescent="0.2">
      <c r="A74" s="4"/>
      <c r="B74" s="25"/>
      <c r="C74" s="3"/>
      <c r="D74" s="4"/>
      <c r="E74" s="3"/>
      <c r="F74" s="3"/>
      <c r="G74" s="3"/>
      <c r="H74" s="4"/>
      <c r="I74" s="3"/>
      <c r="J74" s="3"/>
      <c r="K74" s="3"/>
      <c r="L74" s="3"/>
      <c r="M74" s="3"/>
      <c r="N74" s="3"/>
      <c r="O74" s="3"/>
    </row>
    <row r="75" spans="1:15" ht="16.5" x14ac:dyDescent="0.2">
      <c r="A75" s="4"/>
      <c r="B75" s="25"/>
      <c r="C75" s="3"/>
      <c r="D75" s="4"/>
      <c r="E75" s="3"/>
      <c r="F75" s="3"/>
      <c r="G75" s="3"/>
      <c r="H75" s="4"/>
      <c r="I75" s="3"/>
      <c r="J75" s="3"/>
      <c r="K75" s="3"/>
      <c r="L75" s="3"/>
      <c r="M75" s="3"/>
      <c r="N75" s="3"/>
      <c r="O75" s="3"/>
    </row>
    <row r="76" spans="1:15" ht="16.5" x14ac:dyDescent="0.2">
      <c r="A76" s="4"/>
      <c r="B76" s="25"/>
      <c r="C76" s="3"/>
      <c r="D76" s="4"/>
      <c r="E76" s="3"/>
      <c r="F76" s="3"/>
      <c r="G76" s="3"/>
      <c r="H76" s="4"/>
      <c r="I76" s="3"/>
      <c r="J76" s="3"/>
      <c r="K76" s="3"/>
      <c r="L76" s="3"/>
      <c r="M76" s="3"/>
      <c r="N76" s="3"/>
      <c r="O76" s="3"/>
    </row>
    <row r="77" spans="1:15" ht="16.5" x14ac:dyDescent="0.2">
      <c r="A77" s="4"/>
      <c r="B77" s="25"/>
      <c r="C77" s="3"/>
      <c r="D77" s="4"/>
      <c r="E77" s="3"/>
      <c r="F77" s="3"/>
      <c r="G77" s="3"/>
      <c r="H77" s="4"/>
      <c r="I77" s="3"/>
      <c r="J77" s="3"/>
      <c r="K77" s="3"/>
      <c r="L77" s="3"/>
      <c r="M77" s="3"/>
      <c r="N77" s="3"/>
      <c r="O77" s="3"/>
    </row>
    <row r="78" spans="1:15" ht="16.5" x14ac:dyDescent="0.2">
      <c r="A78" s="4"/>
      <c r="B78" s="25"/>
      <c r="C78" s="3"/>
      <c r="D78" s="4"/>
      <c r="E78" s="3"/>
      <c r="F78" s="3"/>
      <c r="G78" s="3"/>
      <c r="H78" s="4"/>
      <c r="I78" s="3"/>
      <c r="J78" s="3"/>
      <c r="K78" s="3"/>
      <c r="L78" s="3"/>
      <c r="M78" s="3"/>
      <c r="N78" s="3"/>
      <c r="O78" s="3"/>
    </row>
    <row r="79" spans="1:15" ht="16.5" x14ac:dyDescent="0.2">
      <c r="A79" s="4"/>
      <c r="B79" s="25"/>
      <c r="C79" s="3"/>
      <c r="D79" s="4"/>
      <c r="E79" s="3"/>
      <c r="F79" s="3"/>
      <c r="G79" s="3"/>
      <c r="H79" s="4"/>
      <c r="I79" s="3"/>
      <c r="J79" s="3"/>
      <c r="K79" s="3"/>
      <c r="L79" s="3"/>
      <c r="M79" s="3"/>
      <c r="N79" s="3"/>
      <c r="O79" s="3"/>
    </row>
    <row r="80" spans="1:15" ht="16.5" x14ac:dyDescent="0.2">
      <c r="A80" s="4"/>
      <c r="B80" s="25"/>
      <c r="C80" s="3"/>
      <c r="D80" s="4"/>
      <c r="E80" s="3"/>
      <c r="F80" s="3"/>
      <c r="G80" s="3"/>
      <c r="H80" s="4"/>
      <c r="I80" s="3"/>
      <c r="J80" s="3"/>
      <c r="K80" s="3"/>
      <c r="L80" s="3"/>
      <c r="M80" s="3"/>
      <c r="N80" s="3"/>
      <c r="O80" s="3"/>
    </row>
    <row r="81" spans="1:15" ht="16.5" x14ac:dyDescent="0.2">
      <c r="A81" s="4"/>
      <c r="B81" s="25"/>
      <c r="C81" s="3"/>
      <c r="D81" s="4"/>
      <c r="E81" s="3"/>
      <c r="F81" s="3"/>
      <c r="G81" s="3"/>
      <c r="H81" s="4"/>
      <c r="I81" s="3"/>
      <c r="J81" s="3"/>
      <c r="K81" s="3"/>
      <c r="L81" s="3"/>
      <c r="M81" s="3"/>
      <c r="N81" s="3"/>
      <c r="O81" s="3"/>
    </row>
    <row r="82" spans="1:15" ht="16.5" x14ac:dyDescent="0.2">
      <c r="A82" s="4"/>
      <c r="B82" s="25"/>
      <c r="C82" s="3"/>
      <c r="D82" s="4"/>
      <c r="E82" s="3"/>
      <c r="F82" s="3"/>
      <c r="G82" s="3"/>
      <c r="H82" s="4"/>
      <c r="I82" s="3"/>
      <c r="J82" s="3"/>
      <c r="K82" s="3"/>
      <c r="L82" s="3"/>
      <c r="M82" s="3"/>
      <c r="N82" s="3"/>
      <c r="O82" s="3"/>
    </row>
    <row r="83" spans="1:15" ht="16.5" x14ac:dyDescent="0.2">
      <c r="A83" s="4"/>
      <c r="B83" s="25"/>
      <c r="C83" s="3"/>
      <c r="D83" s="4"/>
      <c r="E83" s="3"/>
      <c r="F83" s="3"/>
      <c r="G83" s="3"/>
      <c r="H83" s="4"/>
      <c r="I83" s="3"/>
      <c r="J83" s="3"/>
      <c r="K83" s="3"/>
      <c r="L83" s="3"/>
      <c r="M83" s="3"/>
      <c r="N83" s="3"/>
      <c r="O83" s="3"/>
    </row>
    <row r="84" spans="1:15" ht="16.5" x14ac:dyDescent="0.2">
      <c r="A84" s="4"/>
      <c r="B84" s="25"/>
      <c r="C84" s="3"/>
      <c r="D84" s="4"/>
      <c r="E84" s="3"/>
      <c r="F84" s="3"/>
      <c r="G84" s="3"/>
      <c r="H84" s="4"/>
      <c r="I84" s="3"/>
      <c r="J84" s="3"/>
      <c r="K84" s="3"/>
      <c r="L84" s="3"/>
      <c r="M84" s="3"/>
      <c r="N84" s="3"/>
      <c r="O84" s="3"/>
    </row>
    <row r="85" spans="1:15" ht="16.5" x14ac:dyDescent="0.2">
      <c r="A85" s="4"/>
      <c r="B85" s="25"/>
      <c r="C85" s="3"/>
      <c r="D85" s="4"/>
      <c r="E85" s="3"/>
      <c r="F85" s="3"/>
      <c r="G85" s="3"/>
      <c r="H85" s="4"/>
      <c r="I85" s="3"/>
      <c r="J85" s="3"/>
      <c r="K85" s="3"/>
      <c r="L85" s="3"/>
      <c r="M85" s="3"/>
      <c r="N85" s="3"/>
      <c r="O85" s="3"/>
    </row>
    <row r="86" spans="1:15" ht="16.5" x14ac:dyDescent="0.2">
      <c r="A86" s="4"/>
      <c r="B86" s="25"/>
      <c r="C86" s="3"/>
      <c r="D86" s="4"/>
      <c r="E86" s="3"/>
      <c r="F86" s="3"/>
      <c r="G86" s="3"/>
      <c r="H86" s="4"/>
      <c r="I86" s="3"/>
      <c r="J86" s="3"/>
      <c r="K86" s="3"/>
      <c r="L86" s="3"/>
      <c r="M86" s="3"/>
      <c r="N86" s="3"/>
      <c r="O86" s="3"/>
    </row>
    <row r="87" spans="1:15" ht="16.5" x14ac:dyDescent="0.2">
      <c r="A87" s="4"/>
      <c r="B87" s="25"/>
      <c r="C87" s="3"/>
      <c r="D87" s="4"/>
      <c r="E87" s="3"/>
      <c r="F87" s="3"/>
      <c r="G87" s="3"/>
      <c r="H87" s="4"/>
      <c r="I87" s="3"/>
      <c r="J87" s="3"/>
      <c r="K87" s="3"/>
      <c r="L87" s="3"/>
      <c r="M87" s="3"/>
      <c r="N87" s="3"/>
      <c r="O87" s="3"/>
    </row>
    <row r="88" spans="1:15" ht="16.5" x14ac:dyDescent="0.2">
      <c r="A88" s="4"/>
      <c r="B88" s="25"/>
      <c r="C88" s="3"/>
      <c r="D88" s="4"/>
      <c r="E88" s="3"/>
      <c r="F88" s="3"/>
      <c r="G88" s="3"/>
      <c r="H88" s="4"/>
      <c r="I88" s="3"/>
      <c r="J88" s="3"/>
      <c r="K88" s="3"/>
      <c r="L88" s="3"/>
      <c r="M88" s="3"/>
      <c r="N88" s="3"/>
      <c r="O88" s="3"/>
    </row>
    <row r="89" spans="1:15" ht="16.5" x14ac:dyDescent="0.2">
      <c r="A89" s="4"/>
      <c r="B89" s="25"/>
      <c r="C89" s="3"/>
      <c r="D89" s="4"/>
      <c r="E89" s="3"/>
      <c r="F89" s="3"/>
      <c r="G89" s="3"/>
      <c r="H89" s="4"/>
      <c r="I89" s="3"/>
      <c r="J89" s="3"/>
      <c r="K89" s="3"/>
      <c r="L89" s="3"/>
      <c r="M89" s="3"/>
      <c r="N89" s="3"/>
      <c r="O89" s="3"/>
    </row>
    <row r="90" spans="1:15" ht="16.5" x14ac:dyDescent="0.2">
      <c r="A90" s="4"/>
      <c r="B90" s="25"/>
      <c r="C90" s="3"/>
      <c r="D90" s="4"/>
      <c r="E90" s="3"/>
      <c r="F90" s="3"/>
      <c r="G90" s="3"/>
      <c r="H90" s="4"/>
      <c r="I90" s="3"/>
      <c r="J90" s="3"/>
      <c r="K90" s="3"/>
      <c r="L90" s="3"/>
      <c r="M90" s="3"/>
      <c r="N90" s="3"/>
      <c r="O90" s="3"/>
    </row>
    <row r="91" spans="1:15" ht="16.5" x14ac:dyDescent="0.2">
      <c r="A91" s="4"/>
      <c r="B91" s="25"/>
      <c r="C91" s="3"/>
      <c r="D91" s="4"/>
      <c r="E91" s="3"/>
      <c r="F91" s="3"/>
      <c r="G91" s="3"/>
      <c r="H91" s="4"/>
      <c r="I91" s="3"/>
      <c r="J91" s="3"/>
      <c r="K91" s="3"/>
      <c r="L91" s="3"/>
      <c r="M91" s="3"/>
      <c r="N91" s="3"/>
      <c r="O91" s="3"/>
    </row>
    <row r="92" spans="1:15" ht="16.5" x14ac:dyDescent="0.2">
      <c r="A92" s="4"/>
      <c r="B92" s="25"/>
      <c r="C92" s="3"/>
      <c r="D92" s="4"/>
      <c r="E92" s="3"/>
      <c r="F92" s="3"/>
      <c r="G92" s="3"/>
      <c r="H92" s="4"/>
      <c r="I92" s="3"/>
      <c r="J92" s="3"/>
      <c r="K92" s="3"/>
      <c r="L92" s="3"/>
      <c r="M92" s="3"/>
      <c r="N92" s="3"/>
      <c r="O92" s="3"/>
    </row>
    <row r="93" spans="1:15" ht="16.5" x14ac:dyDescent="0.2">
      <c r="A93" s="4"/>
      <c r="B93" s="25"/>
      <c r="C93" s="3"/>
      <c r="D93" s="4"/>
      <c r="E93" s="3"/>
      <c r="F93" s="3"/>
      <c r="G93" s="3"/>
      <c r="H93" s="4"/>
      <c r="I93" s="3"/>
      <c r="J93" s="3"/>
      <c r="K93" s="3"/>
      <c r="L93" s="3"/>
      <c r="M93" s="3"/>
      <c r="N93" s="3"/>
      <c r="O93" s="3"/>
    </row>
    <row r="94" spans="1:15" ht="16.5" x14ac:dyDescent="0.2">
      <c r="A94" s="4"/>
      <c r="B94" s="25"/>
      <c r="C94" s="3"/>
      <c r="D94" s="4"/>
      <c r="E94" s="3"/>
      <c r="F94" s="3"/>
      <c r="G94" s="3"/>
      <c r="H94" s="4"/>
      <c r="I94" s="3"/>
      <c r="J94" s="3"/>
      <c r="K94" s="3"/>
      <c r="L94" s="3"/>
      <c r="M94" s="3"/>
      <c r="N94" s="3"/>
      <c r="O94" s="3"/>
    </row>
    <row r="95" spans="1:15" ht="16.5" x14ac:dyDescent="0.2">
      <c r="A95" s="4"/>
      <c r="B95" s="25"/>
      <c r="C95" s="3"/>
      <c r="D95" s="4"/>
      <c r="E95" s="3"/>
      <c r="F95" s="3"/>
      <c r="G95" s="3"/>
      <c r="H95" s="4"/>
      <c r="I95" s="3"/>
      <c r="J95" s="3"/>
      <c r="K95" s="3"/>
      <c r="L95" s="3"/>
      <c r="M95" s="3"/>
      <c r="N95" s="3"/>
      <c r="O95" s="3"/>
    </row>
    <row r="96" spans="1:15" ht="16.5" x14ac:dyDescent="0.2">
      <c r="A96" s="4"/>
      <c r="B96" s="25"/>
      <c r="C96" s="3"/>
      <c r="D96" s="4"/>
      <c r="E96" s="3"/>
      <c r="F96" s="3"/>
      <c r="G96" s="3"/>
      <c r="H96" s="4"/>
      <c r="I96" s="3"/>
      <c r="J96" s="3"/>
      <c r="K96" s="3"/>
      <c r="L96" s="3"/>
      <c r="M96" s="3"/>
      <c r="N96" s="3"/>
      <c r="O96" s="3"/>
    </row>
    <row r="97" spans="1:15" ht="16.5" x14ac:dyDescent="0.2">
      <c r="A97" s="4"/>
      <c r="B97" s="25"/>
      <c r="C97" s="3"/>
      <c r="D97" s="4"/>
      <c r="E97" s="3"/>
      <c r="F97" s="3"/>
      <c r="G97" s="3"/>
      <c r="H97" s="4"/>
      <c r="I97" s="3"/>
      <c r="J97" s="3"/>
      <c r="K97" s="3"/>
      <c r="L97" s="3"/>
      <c r="M97" s="3"/>
      <c r="N97" s="3"/>
      <c r="O97" s="3"/>
    </row>
    <row r="98" spans="1:15" ht="16.5" x14ac:dyDescent="0.2">
      <c r="A98" s="4"/>
      <c r="B98" s="25"/>
      <c r="C98" s="3"/>
      <c r="D98" s="4"/>
      <c r="E98" s="3"/>
      <c r="F98" s="3"/>
      <c r="G98" s="3"/>
      <c r="H98" s="4"/>
      <c r="I98" s="3"/>
      <c r="J98" s="3"/>
      <c r="K98" s="3"/>
      <c r="L98" s="3"/>
      <c r="M98" s="3"/>
      <c r="N98" s="3"/>
      <c r="O98" s="3"/>
    </row>
    <row r="99" spans="1:15" ht="16.5" x14ac:dyDescent="0.2">
      <c r="A99" s="4"/>
      <c r="B99" s="25"/>
      <c r="C99" s="3"/>
      <c r="D99" s="4"/>
      <c r="E99" s="3"/>
      <c r="F99" s="3"/>
      <c r="G99" s="3"/>
      <c r="H99" s="4"/>
      <c r="I99" s="3"/>
      <c r="J99" s="3"/>
      <c r="K99" s="3"/>
      <c r="L99" s="3"/>
      <c r="M99" s="3"/>
      <c r="N99" s="3"/>
      <c r="O99" s="3"/>
    </row>
    <row r="100" spans="1:15" ht="16.5" x14ac:dyDescent="0.2">
      <c r="A100" s="4"/>
      <c r="B100" s="25"/>
      <c r="C100" s="3"/>
      <c r="D100" s="4"/>
      <c r="E100" s="3"/>
      <c r="F100" s="3"/>
      <c r="G100" s="3"/>
      <c r="H100" s="4"/>
      <c r="I100" s="3"/>
      <c r="J100" s="3"/>
      <c r="K100" s="3"/>
      <c r="L100" s="3"/>
      <c r="M100" s="3"/>
      <c r="N100" s="3"/>
      <c r="O100" s="3"/>
    </row>
    <row r="101" spans="1:15" ht="16.5" x14ac:dyDescent="0.2">
      <c r="A101" s="4"/>
      <c r="B101" s="25"/>
      <c r="C101" s="3"/>
      <c r="D101" s="4"/>
      <c r="E101" s="3"/>
      <c r="F101" s="3"/>
      <c r="G101" s="3"/>
      <c r="H101" s="4"/>
      <c r="I101" s="3"/>
      <c r="J101" s="3"/>
      <c r="K101" s="3"/>
      <c r="L101" s="3"/>
      <c r="M101" s="3"/>
      <c r="N101" s="3"/>
      <c r="O101" s="3"/>
    </row>
    <row r="102" spans="1:15" ht="16.5" x14ac:dyDescent="0.2">
      <c r="A102" s="4"/>
      <c r="B102" s="25"/>
      <c r="C102" s="3"/>
      <c r="D102" s="4"/>
      <c r="E102" s="3"/>
      <c r="F102" s="3"/>
      <c r="G102" s="3"/>
      <c r="H102" s="4"/>
      <c r="I102" s="3"/>
      <c r="J102" s="3"/>
      <c r="K102" s="3"/>
      <c r="L102" s="3"/>
      <c r="M102" s="3"/>
      <c r="N102" s="3"/>
      <c r="O102" s="3"/>
    </row>
    <row r="103" spans="1:15" ht="16.5" x14ac:dyDescent="0.2">
      <c r="A103" s="4"/>
      <c r="B103" s="25"/>
      <c r="C103" s="3"/>
      <c r="D103" s="4"/>
      <c r="E103" s="3"/>
      <c r="F103" s="3"/>
      <c r="G103" s="3"/>
      <c r="H103" s="4"/>
      <c r="I103" s="3"/>
      <c r="J103" s="3"/>
      <c r="K103" s="3"/>
      <c r="L103" s="3"/>
      <c r="M103" s="3"/>
      <c r="N103" s="3"/>
      <c r="O103" s="3"/>
    </row>
    <row r="104" spans="1:15" ht="16.5" x14ac:dyDescent="0.2">
      <c r="A104" s="4"/>
      <c r="B104" s="25"/>
      <c r="C104" s="3"/>
      <c r="D104" s="4"/>
      <c r="E104" s="3"/>
      <c r="F104" s="3"/>
      <c r="G104" s="3"/>
      <c r="H104" s="4"/>
      <c r="I104" s="3"/>
      <c r="J104" s="3"/>
      <c r="K104" s="3"/>
      <c r="L104" s="3"/>
      <c r="M104" s="3"/>
      <c r="N104" s="3"/>
      <c r="O104" s="3"/>
    </row>
    <row r="105" spans="1:15" ht="16.5" x14ac:dyDescent="0.2">
      <c r="A105" s="4"/>
      <c r="B105" s="25"/>
      <c r="C105" s="3"/>
      <c r="D105" s="4"/>
      <c r="E105" s="3"/>
      <c r="F105" s="3"/>
      <c r="G105" s="3"/>
      <c r="H105" s="4"/>
      <c r="I105" s="3"/>
      <c r="J105" s="3"/>
      <c r="K105" s="3"/>
      <c r="L105" s="3"/>
      <c r="M105" s="3"/>
      <c r="N105" s="3"/>
      <c r="O105" s="3"/>
    </row>
    <row r="106" spans="1:15" ht="16.5" x14ac:dyDescent="0.2">
      <c r="A106" s="4"/>
      <c r="B106" s="25"/>
      <c r="C106" s="3"/>
      <c r="D106" s="4"/>
      <c r="E106" s="3"/>
      <c r="F106" s="3"/>
      <c r="G106" s="3"/>
      <c r="H106" s="4"/>
      <c r="I106" s="3"/>
      <c r="J106" s="3"/>
      <c r="K106" s="3"/>
      <c r="L106" s="3"/>
      <c r="M106" s="3"/>
      <c r="N106" s="3"/>
      <c r="O106" s="3"/>
    </row>
    <row r="107" spans="1:15" ht="16.5" x14ac:dyDescent="0.2">
      <c r="A107" s="4"/>
      <c r="B107" s="25"/>
      <c r="C107" s="3"/>
      <c r="D107" s="4"/>
      <c r="E107" s="3"/>
      <c r="F107" s="3"/>
      <c r="G107" s="3"/>
      <c r="H107" s="4"/>
      <c r="I107" s="3"/>
      <c r="J107" s="3"/>
      <c r="K107" s="3"/>
      <c r="L107" s="3"/>
      <c r="M107" s="3"/>
      <c r="N107" s="3"/>
      <c r="O107" s="3"/>
    </row>
    <row r="108" spans="1:15" ht="16.5" x14ac:dyDescent="0.2">
      <c r="A108" s="4"/>
      <c r="B108" s="25"/>
      <c r="C108" s="3"/>
      <c r="D108" s="4"/>
      <c r="E108" s="3"/>
      <c r="F108" s="3"/>
      <c r="G108" s="3"/>
      <c r="H108" s="4"/>
      <c r="I108" s="3"/>
      <c r="J108" s="3"/>
      <c r="K108" s="3"/>
      <c r="L108" s="3"/>
      <c r="M108" s="3"/>
      <c r="N108" s="3"/>
      <c r="O108" s="3"/>
    </row>
    <row r="109" spans="1:15" ht="16.5" x14ac:dyDescent="0.2">
      <c r="A109" s="4"/>
      <c r="B109" s="25"/>
      <c r="C109" s="3"/>
      <c r="D109" s="4"/>
      <c r="E109" s="3"/>
      <c r="F109" s="3"/>
      <c r="G109" s="3"/>
      <c r="H109" s="4"/>
      <c r="I109" s="3"/>
      <c r="J109" s="3"/>
      <c r="K109" s="3"/>
      <c r="L109" s="3"/>
      <c r="M109" s="3"/>
      <c r="N109" s="3"/>
      <c r="O109" s="3"/>
    </row>
    <row r="110" spans="1:15" ht="16.5" x14ac:dyDescent="0.2">
      <c r="A110" s="4"/>
      <c r="B110" s="25"/>
      <c r="C110" s="3"/>
      <c r="D110" s="4"/>
      <c r="E110" s="3"/>
      <c r="F110" s="3"/>
      <c r="G110" s="3"/>
      <c r="H110" s="4"/>
      <c r="I110" s="3"/>
      <c r="J110" s="3"/>
      <c r="K110" s="3"/>
      <c r="L110" s="3"/>
      <c r="M110" s="3"/>
      <c r="N110" s="3"/>
      <c r="O110" s="3"/>
    </row>
    <row r="111" spans="1:15" ht="16.5" x14ac:dyDescent="0.2">
      <c r="A111" s="4"/>
      <c r="B111" s="25"/>
      <c r="C111" s="3"/>
      <c r="D111" s="4"/>
      <c r="E111" s="3"/>
      <c r="F111" s="3"/>
      <c r="G111" s="3"/>
      <c r="H111" s="4"/>
      <c r="I111" s="3"/>
      <c r="J111" s="3"/>
      <c r="K111" s="3"/>
      <c r="L111" s="3"/>
      <c r="M111" s="3"/>
      <c r="N111" s="3"/>
      <c r="O111" s="3"/>
    </row>
    <row r="112" spans="1:15" ht="16.5" x14ac:dyDescent="0.2">
      <c r="A112" s="4"/>
      <c r="B112" s="25"/>
      <c r="C112" s="3"/>
      <c r="D112" s="4"/>
      <c r="E112" s="3"/>
      <c r="F112" s="3"/>
      <c r="G112" s="3"/>
      <c r="H112" s="4"/>
      <c r="I112" s="3"/>
      <c r="J112" s="3"/>
      <c r="K112" s="3"/>
      <c r="L112" s="3"/>
      <c r="M112" s="3"/>
      <c r="N112" s="3"/>
      <c r="O112" s="3"/>
    </row>
    <row r="113" spans="1:15" ht="16.5" x14ac:dyDescent="0.2">
      <c r="A113" s="4"/>
      <c r="B113" s="25"/>
      <c r="C113" s="3"/>
      <c r="D113" s="4"/>
      <c r="E113" s="3"/>
      <c r="F113" s="3"/>
      <c r="G113" s="3"/>
      <c r="H113" s="4"/>
      <c r="I113" s="3"/>
      <c r="J113" s="3"/>
      <c r="K113" s="3"/>
      <c r="L113" s="3"/>
      <c r="M113" s="3"/>
      <c r="N113" s="3"/>
      <c r="O113" s="3"/>
    </row>
    <row r="114" spans="1:15" ht="16.5" x14ac:dyDescent="0.2">
      <c r="A114" s="4"/>
      <c r="B114" s="25"/>
      <c r="C114" s="3"/>
      <c r="D114" s="4"/>
      <c r="E114" s="3"/>
      <c r="F114" s="3"/>
      <c r="G114" s="3"/>
      <c r="H114" s="4"/>
      <c r="I114" s="3"/>
      <c r="J114" s="3"/>
      <c r="K114" s="3"/>
      <c r="L114" s="3"/>
      <c r="M114" s="3"/>
      <c r="N114" s="3"/>
      <c r="O114" s="3"/>
    </row>
    <row r="115" spans="1:15" ht="16.5" x14ac:dyDescent="0.2">
      <c r="A115" s="4"/>
      <c r="B115" s="25"/>
      <c r="C115" s="3"/>
      <c r="D115" s="4"/>
      <c r="E115" s="3"/>
      <c r="F115" s="3"/>
      <c r="G115" s="3"/>
      <c r="H115" s="4"/>
      <c r="I115" s="3"/>
      <c r="J115" s="3"/>
      <c r="K115" s="3"/>
      <c r="L115" s="3"/>
      <c r="M115" s="3"/>
      <c r="N115" s="3"/>
      <c r="O115" s="3"/>
    </row>
    <row r="116" spans="1:15" ht="16.5" x14ac:dyDescent="0.2">
      <c r="A116" s="4"/>
      <c r="B116" s="25"/>
      <c r="C116" s="3"/>
      <c r="D116" s="4"/>
      <c r="E116" s="3"/>
      <c r="F116" s="3"/>
      <c r="G116" s="3"/>
      <c r="H116" s="4"/>
      <c r="I116" s="3"/>
      <c r="J116" s="3"/>
      <c r="K116" s="3"/>
      <c r="L116" s="3"/>
      <c r="M116" s="3"/>
      <c r="N116" s="3"/>
      <c r="O116" s="3"/>
    </row>
    <row r="117" spans="1:15" ht="16.5" x14ac:dyDescent="0.2">
      <c r="A117" s="4"/>
      <c r="B117" s="25"/>
      <c r="C117" s="3"/>
      <c r="D117" s="4"/>
      <c r="E117" s="3"/>
      <c r="F117" s="3"/>
      <c r="G117" s="3"/>
      <c r="H117" s="4"/>
      <c r="I117" s="3"/>
      <c r="J117" s="3"/>
      <c r="K117" s="3"/>
      <c r="L117" s="3"/>
      <c r="M117" s="3"/>
      <c r="N117" s="3"/>
      <c r="O117" s="3"/>
    </row>
    <row r="118" spans="1:15" ht="16.5" x14ac:dyDescent="0.2">
      <c r="A118" s="4"/>
      <c r="B118" s="25"/>
      <c r="C118" s="3"/>
      <c r="D118" s="4"/>
      <c r="E118" s="3"/>
      <c r="F118" s="3"/>
      <c r="G118" s="3"/>
      <c r="H118" s="4"/>
      <c r="I118" s="3"/>
      <c r="J118" s="3"/>
      <c r="K118" s="3"/>
      <c r="L118" s="3"/>
      <c r="M118" s="3"/>
      <c r="N118" s="3"/>
      <c r="O118" s="3"/>
    </row>
    <row r="119" spans="1:15" ht="16.5" x14ac:dyDescent="0.2">
      <c r="A119" s="4"/>
      <c r="B119" s="25"/>
      <c r="C119" s="3"/>
      <c r="D119" s="4"/>
      <c r="E119" s="3"/>
      <c r="F119" s="3"/>
      <c r="G119" s="3"/>
      <c r="H119" s="4"/>
      <c r="I119" s="3"/>
      <c r="J119" s="3"/>
      <c r="K119" s="3"/>
      <c r="L119" s="3"/>
      <c r="M119" s="3"/>
      <c r="N119" s="3"/>
      <c r="O119" s="3"/>
    </row>
    <row r="120" spans="1:15" ht="16.5" x14ac:dyDescent="0.2">
      <c r="A120" s="4"/>
      <c r="B120" s="25"/>
      <c r="C120" s="3"/>
      <c r="D120" s="4"/>
      <c r="E120" s="3"/>
      <c r="F120" s="3"/>
      <c r="G120" s="3"/>
      <c r="H120" s="4"/>
      <c r="I120" s="3"/>
      <c r="J120" s="3"/>
      <c r="K120" s="3"/>
      <c r="L120" s="3"/>
      <c r="M120" s="3"/>
      <c r="N120" s="3"/>
      <c r="O120" s="3"/>
    </row>
    <row r="121" spans="1:15" ht="16.5" x14ac:dyDescent="0.2">
      <c r="A121" s="4"/>
      <c r="B121" s="25"/>
      <c r="C121" s="3"/>
      <c r="D121" s="4"/>
      <c r="E121" s="3"/>
      <c r="F121" s="3"/>
      <c r="G121" s="3"/>
      <c r="H121" s="4"/>
      <c r="I121" s="3"/>
      <c r="J121" s="3"/>
      <c r="K121" s="3"/>
      <c r="L121" s="3"/>
      <c r="M121" s="3"/>
      <c r="N121" s="3"/>
      <c r="O121" s="3"/>
    </row>
    <row r="122" spans="1:15" ht="16.5" x14ac:dyDescent="0.2">
      <c r="A122" s="4"/>
      <c r="B122" s="25"/>
      <c r="C122" s="3"/>
      <c r="D122" s="4"/>
      <c r="E122" s="3"/>
      <c r="F122" s="3"/>
      <c r="G122" s="3"/>
      <c r="H122" s="4"/>
      <c r="I122" s="3"/>
      <c r="J122" s="3"/>
      <c r="K122" s="3"/>
      <c r="L122" s="3"/>
      <c r="M122" s="3"/>
      <c r="N122" s="3"/>
      <c r="O122" s="3"/>
    </row>
    <row r="123" spans="1:15" ht="16.5" x14ac:dyDescent="0.2">
      <c r="A123" s="4"/>
      <c r="B123" s="25"/>
      <c r="C123" s="3"/>
      <c r="D123" s="4"/>
      <c r="E123" s="3"/>
      <c r="F123" s="3"/>
      <c r="G123" s="3"/>
      <c r="H123" s="4"/>
      <c r="I123" s="3"/>
      <c r="J123" s="3"/>
      <c r="K123" s="3"/>
      <c r="L123" s="3"/>
      <c r="M123" s="3"/>
      <c r="N123" s="3"/>
      <c r="O123" s="3"/>
    </row>
  </sheetData>
  <mergeCells count="27">
    <mergeCell ref="A9:E9"/>
    <mergeCell ref="A16:E16"/>
    <mergeCell ref="A10:E10"/>
    <mergeCell ref="A11:E11"/>
    <mergeCell ref="A12:E12"/>
    <mergeCell ref="A13:E13"/>
    <mergeCell ref="A14:E14"/>
    <mergeCell ref="A15:E15"/>
    <mergeCell ref="A1:F1"/>
    <mergeCell ref="A2:F2"/>
    <mergeCell ref="A3:F3"/>
    <mergeCell ref="A5:F5"/>
    <mergeCell ref="A8:E8"/>
    <mergeCell ref="A7:E7"/>
    <mergeCell ref="A17:E17"/>
    <mergeCell ref="A18:D18"/>
    <mergeCell ref="A19:D19"/>
    <mergeCell ref="A20:D20"/>
    <mergeCell ref="A21:D21"/>
    <mergeCell ref="A27:E27"/>
    <mergeCell ref="A29:F29"/>
    <mergeCell ref="A30:F31"/>
    <mergeCell ref="A22:D22"/>
    <mergeCell ref="A23:E23"/>
    <mergeCell ref="A24:E24"/>
    <mergeCell ref="A25:D25"/>
    <mergeCell ref="A26:D26"/>
  </mergeCells>
  <printOptions horizontalCentered="1" verticalCentered="1"/>
  <pageMargins left="0.70866141732283472" right="0.70866141732283472" top="0.74803149606299213" bottom="0.74803149606299213" header="0" footer="0"/>
  <pageSetup scale="47" orientation="portrait" r:id="rId1"/>
  <rowBreaks count="1" manualBreakCount="1">
    <brk id="3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F7C02-7FFB-49EA-9AF2-8346B8F049EE}">
  <sheetPr>
    <outlinePr summaryBelow="0" summaryRight="0"/>
    <pageSetUpPr fitToPage="1"/>
  </sheetPr>
  <dimension ref="A1:O2241"/>
  <sheetViews>
    <sheetView showGridLines="0" tabSelected="1" view="pageBreakPreview" zoomScale="106" zoomScaleNormal="80" zoomScaleSheetLayoutView="106" workbookViewId="0">
      <selection activeCell="A2" sqref="A2:F2"/>
    </sheetView>
  </sheetViews>
  <sheetFormatPr baseColWidth="10" defaultColWidth="14.42578125" defaultRowHeight="14.25" outlineLevelRow="7" x14ac:dyDescent="0.2"/>
  <cols>
    <col min="1" max="1" width="16" style="5" customWidth="1"/>
    <col min="2" max="2" width="75.42578125" style="26" customWidth="1"/>
    <col min="3" max="5" width="22.140625" style="5" customWidth="1"/>
    <col min="6" max="6" width="25.85546875" style="5" customWidth="1"/>
    <col min="7" max="7" width="2.5703125" style="5" customWidth="1"/>
    <col min="8" max="9" width="17.28515625" style="5" customWidth="1"/>
    <col min="10" max="15" width="11.42578125" style="5" customWidth="1"/>
    <col min="16" max="16384" width="14.42578125" style="5"/>
  </cols>
  <sheetData>
    <row r="1" spans="1:15" ht="27" x14ac:dyDescent="0.2">
      <c r="A1" s="59" t="s">
        <v>7</v>
      </c>
      <c r="B1" s="59"/>
      <c r="C1" s="59"/>
      <c r="D1" s="59"/>
      <c r="E1" s="59"/>
      <c r="F1" s="59"/>
    </row>
    <row r="2" spans="1:15" ht="24.75" customHeight="1" x14ac:dyDescent="0.2">
      <c r="A2" s="60" t="s">
        <v>0</v>
      </c>
      <c r="B2" s="61"/>
      <c r="C2" s="61"/>
      <c r="D2" s="61"/>
      <c r="E2" s="61"/>
      <c r="F2" s="61"/>
    </row>
    <row r="3" spans="1:15" ht="36" customHeight="1" x14ac:dyDescent="0.2">
      <c r="A3" s="62" t="s">
        <v>8</v>
      </c>
      <c r="B3" s="62"/>
      <c r="C3" s="62"/>
      <c r="D3" s="62"/>
      <c r="E3" s="62"/>
      <c r="F3" s="62"/>
    </row>
    <row r="4" spans="1:15" ht="9" customHeight="1" thickBot="1" x14ac:dyDescent="0.25">
      <c r="A4" s="16"/>
      <c r="B4" s="23"/>
      <c r="C4" s="16"/>
      <c r="D4" s="16"/>
      <c r="E4" s="16"/>
      <c r="F4" s="16"/>
    </row>
    <row r="5" spans="1:15" ht="27" customHeight="1" x14ac:dyDescent="0.3">
      <c r="A5" s="75" t="s">
        <v>481</v>
      </c>
      <c r="B5" s="76"/>
      <c r="C5" s="76"/>
      <c r="D5" s="76"/>
      <c r="E5" s="76"/>
      <c r="F5" s="77"/>
    </row>
    <row r="6" spans="1:15" ht="9" customHeight="1" thickBot="1" x14ac:dyDescent="0.25">
      <c r="A6" s="17"/>
      <c r="B6" s="24"/>
      <c r="C6" s="18"/>
      <c r="D6" s="18"/>
      <c r="E6" s="18"/>
      <c r="F6" s="19"/>
    </row>
    <row r="7" spans="1:15" ht="22.5" customHeight="1" outlineLevel="1" x14ac:dyDescent="0.2">
      <c r="A7" s="90" t="s">
        <v>471</v>
      </c>
      <c r="B7" s="91" t="s">
        <v>416</v>
      </c>
      <c r="C7" s="92" t="s">
        <v>413</v>
      </c>
      <c r="D7" s="93" t="s">
        <v>414</v>
      </c>
      <c r="E7" s="93" t="s">
        <v>470</v>
      </c>
      <c r="F7" s="94" t="s">
        <v>415</v>
      </c>
      <c r="G7" s="21"/>
      <c r="H7" s="21"/>
      <c r="I7" s="21"/>
      <c r="J7" s="21"/>
      <c r="K7" s="21"/>
      <c r="L7" s="21"/>
      <c r="M7" s="21"/>
      <c r="N7" s="21"/>
      <c r="O7" s="21"/>
    </row>
    <row r="8" spans="1:15" ht="35.25" customHeight="1" outlineLevel="1" x14ac:dyDescent="0.2">
      <c r="A8" s="95" t="s">
        <v>9</v>
      </c>
      <c r="B8" s="78"/>
      <c r="C8" s="78"/>
      <c r="D8" s="78"/>
      <c r="E8" s="78"/>
      <c r="F8" s="96">
        <f>ROUND(F9+F16+F31+F90+F162+F232,0)</f>
        <v>305946330</v>
      </c>
      <c r="G8" s="22"/>
      <c r="H8" s="21"/>
      <c r="I8" s="21"/>
      <c r="J8" s="21"/>
      <c r="K8" s="21"/>
      <c r="L8" s="21"/>
      <c r="M8" s="21"/>
      <c r="N8" s="21"/>
      <c r="O8" s="21"/>
    </row>
    <row r="9" spans="1:15" s="21" customFormat="1" ht="16.5" customHeight="1" outlineLevel="2" x14ac:dyDescent="0.25">
      <c r="A9" s="97">
        <v>1</v>
      </c>
      <c r="B9" s="79" t="s">
        <v>180</v>
      </c>
      <c r="C9" s="12"/>
      <c r="D9" s="12" t="s">
        <v>181</v>
      </c>
      <c r="E9" s="10"/>
      <c r="F9" s="98">
        <f>SUM(F10:F15)</f>
        <v>526021.5</v>
      </c>
    </row>
    <row r="10" spans="1:15" s="21" customFormat="1" ht="16.5" outlineLevel="3" x14ac:dyDescent="0.25">
      <c r="A10" s="99" t="s">
        <v>10</v>
      </c>
      <c r="B10" s="14" t="s">
        <v>16</v>
      </c>
      <c r="C10" s="2" t="s">
        <v>22</v>
      </c>
      <c r="D10" s="13">
        <v>1</v>
      </c>
      <c r="E10" s="11">
        <v>207747</v>
      </c>
      <c r="F10" s="100">
        <f>ROUND(D10*E10,2)</f>
        <v>207747</v>
      </c>
      <c r="I10" s="39"/>
    </row>
    <row r="11" spans="1:15" s="21" customFormat="1" ht="16.5" outlineLevel="3" x14ac:dyDescent="0.25">
      <c r="A11" s="99" t="s">
        <v>11</v>
      </c>
      <c r="B11" s="14" t="s">
        <v>17</v>
      </c>
      <c r="C11" s="2" t="s">
        <v>1</v>
      </c>
      <c r="D11" s="13">
        <v>6</v>
      </c>
      <c r="E11" s="11">
        <v>30788</v>
      </c>
      <c r="F11" s="100">
        <f t="shared" ref="F11:F15" si="0">ROUND(D11*E11,2)</f>
        <v>184728</v>
      </c>
      <c r="I11" s="39"/>
    </row>
    <row r="12" spans="1:15" s="21" customFormat="1" ht="16.5" outlineLevel="3" x14ac:dyDescent="0.25">
      <c r="A12" s="99" t="s">
        <v>12</v>
      </c>
      <c r="B12" s="14" t="s">
        <v>18</v>
      </c>
      <c r="C12" s="2" t="s">
        <v>1</v>
      </c>
      <c r="D12" s="13">
        <v>0</v>
      </c>
      <c r="E12" s="11">
        <v>71723</v>
      </c>
      <c r="F12" s="100">
        <f t="shared" si="0"/>
        <v>0</v>
      </c>
      <c r="I12" s="39"/>
    </row>
    <row r="13" spans="1:15" s="21" customFormat="1" ht="16.5" outlineLevel="3" x14ac:dyDescent="0.25">
      <c r="A13" s="99" t="s">
        <v>13</v>
      </c>
      <c r="B13" s="14" t="s">
        <v>19</v>
      </c>
      <c r="C13" s="2" t="s">
        <v>23</v>
      </c>
      <c r="D13" s="13">
        <v>0.75</v>
      </c>
      <c r="E13" s="11">
        <v>178062</v>
      </c>
      <c r="F13" s="100">
        <f t="shared" si="0"/>
        <v>133546.5</v>
      </c>
      <c r="I13" s="39"/>
    </row>
    <row r="14" spans="1:15" s="21" customFormat="1" ht="16.5" outlineLevel="3" x14ac:dyDescent="0.25">
      <c r="A14" s="99" t="s">
        <v>14</v>
      </c>
      <c r="B14" s="14" t="s">
        <v>20</v>
      </c>
      <c r="C14" s="2" t="s">
        <v>24</v>
      </c>
      <c r="D14" s="13">
        <v>0</v>
      </c>
      <c r="E14" s="11">
        <v>7502</v>
      </c>
      <c r="F14" s="100">
        <f t="shared" si="0"/>
        <v>0</v>
      </c>
      <c r="I14" s="39"/>
    </row>
    <row r="15" spans="1:15" s="21" customFormat="1" ht="16.5" outlineLevel="3" x14ac:dyDescent="0.25">
      <c r="A15" s="99" t="s">
        <v>15</v>
      </c>
      <c r="B15" s="14" t="s">
        <v>21</v>
      </c>
      <c r="C15" s="2" t="s">
        <v>24</v>
      </c>
      <c r="D15" s="13">
        <v>0</v>
      </c>
      <c r="E15" s="11">
        <v>155477</v>
      </c>
      <c r="F15" s="100">
        <f t="shared" si="0"/>
        <v>0</v>
      </c>
      <c r="I15" s="39"/>
    </row>
    <row r="16" spans="1:15" s="21" customFormat="1" ht="16.5" customHeight="1" outlineLevel="2" x14ac:dyDescent="0.25">
      <c r="A16" s="97">
        <v>2</v>
      </c>
      <c r="B16" s="79" t="s">
        <v>182</v>
      </c>
      <c r="C16" s="12"/>
      <c r="D16" s="12" t="s">
        <v>181</v>
      </c>
      <c r="E16" s="10"/>
      <c r="F16" s="98">
        <f>SUM(F17:F30)</f>
        <v>12162165</v>
      </c>
      <c r="I16" s="39"/>
    </row>
    <row r="17" spans="1:9" s="21" customFormat="1" ht="33" outlineLevel="3" x14ac:dyDescent="0.25">
      <c r="A17" s="99" t="s">
        <v>25</v>
      </c>
      <c r="B17" s="14" t="s">
        <v>32</v>
      </c>
      <c r="C17" s="2" t="s">
        <v>60</v>
      </c>
      <c r="D17" s="13">
        <v>100</v>
      </c>
      <c r="E17" s="11">
        <v>85059</v>
      </c>
      <c r="F17" s="100">
        <f>ROUND(D17*E17,2)</f>
        <v>8505900</v>
      </c>
      <c r="I17" s="39"/>
    </row>
    <row r="18" spans="1:9" s="21" customFormat="1" ht="33" outlineLevel="3" x14ac:dyDescent="0.25">
      <c r="A18" s="99" t="s">
        <v>26</v>
      </c>
      <c r="B18" s="14" t="s">
        <v>33</v>
      </c>
      <c r="C18" s="2" t="s">
        <v>60</v>
      </c>
      <c r="D18" s="13">
        <v>0</v>
      </c>
      <c r="E18" s="11">
        <v>42859</v>
      </c>
      <c r="F18" s="100">
        <f t="shared" ref="F18:F30" si="1">ROUND(D18*E18,2)</f>
        <v>0</v>
      </c>
      <c r="I18" s="39"/>
    </row>
    <row r="19" spans="1:9" s="21" customFormat="1" ht="16.5" outlineLevel="3" x14ac:dyDescent="0.25">
      <c r="A19" s="99" t="s">
        <v>27</v>
      </c>
      <c r="B19" s="14" t="s">
        <v>34</v>
      </c>
      <c r="C19" s="2" t="s">
        <v>24</v>
      </c>
      <c r="D19" s="13">
        <v>0</v>
      </c>
      <c r="E19" s="11">
        <v>52206</v>
      </c>
      <c r="F19" s="100">
        <f t="shared" si="1"/>
        <v>0</v>
      </c>
      <c r="I19" s="39"/>
    </row>
    <row r="20" spans="1:9" s="21" customFormat="1" ht="16.5" outlineLevel="3" x14ac:dyDescent="0.25">
      <c r="A20" s="99" t="s">
        <v>28</v>
      </c>
      <c r="B20" s="14" t="s">
        <v>35</v>
      </c>
      <c r="C20" s="2" t="s">
        <v>24</v>
      </c>
      <c r="D20" s="13">
        <v>280.36</v>
      </c>
      <c r="E20" s="11">
        <v>10732</v>
      </c>
      <c r="F20" s="100">
        <f t="shared" si="1"/>
        <v>3008823.52</v>
      </c>
      <c r="I20" s="39"/>
    </row>
    <row r="21" spans="1:9" s="21" customFormat="1" ht="16.5" outlineLevel="3" x14ac:dyDescent="0.25">
      <c r="A21" s="99" t="s">
        <v>29</v>
      </c>
      <c r="B21" s="14" t="s">
        <v>36</v>
      </c>
      <c r="C21" s="2" t="s">
        <v>24</v>
      </c>
      <c r="D21" s="13">
        <v>19.079999999999998</v>
      </c>
      <c r="E21" s="11">
        <v>10732</v>
      </c>
      <c r="F21" s="100">
        <f t="shared" si="1"/>
        <v>204766.56</v>
      </c>
      <c r="I21" s="39"/>
    </row>
    <row r="22" spans="1:9" s="21" customFormat="1" ht="16.5" outlineLevel="3" x14ac:dyDescent="0.25">
      <c r="A22" s="99" t="s">
        <v>30</v>
      </c>
      <c r="B22" s="14" t="s">
        <v>37</v>
      </c>
      <c r="C22" s="2" t="s">
        <v>24</v>
      </c>
      <c r="D22" s="13">
        <v>0</v>
      </c>
      <c r="E22" s="11">
        <v>10913</v>
      </c>
      <c r="F22" s="100">
        <f t="shared" si="1"/>
        <v>0</v>
      </c>
      <c r="I22" s="39"/>
    </row>
    <row r="23" spans="1:9" s="21" customFormat="1" ht="16.5" outlineLevel="3" x14ac:dyDescent="0.25">
      <c r="A23" s="99" t="s">
        <v>31</v>
      </c>
      <c r="B23" s="14" t="s">
        <v>38</v>
      </c>
      <c r="C23" s="2" t="s">
        <v>24</v>
      </c>
      <c r="D23" s="13">
        <v>0</v>
      </c>
      <c r="E23" s="11">
        <v>10913</v>
      </c>
      <c r="F23" s="100">
        <f t="shared" si="1"/>
        <v>0</v>
      </c>
      <c r="I23" s="39"/>
    </row>
    <row r="24" spans="1:9" s="21" customFormat="1" ht="16.5" outlineLevel="3" x14ac:dyDescent="0.25">
      <c r="A24" s="99" t="s">
        <v>183</v>
      </c>
      <c r="B24" s="14" t="s">
        <v>39</v>
      </c>
      <c r="C24" s="2" t="s">
        <v>24</v>
      </c>
      <c r="D24" s="13">
        <v>0</v>
      </c>
      <c r="E24" s="11">
        <v>3688</v>
      </c>
      <c r="F24" s="100">
        <f t="shared" si="1"/>
        <v>0</v>
      </c>
      <c r="I24" s="39"/>
    </row>
    <row r="25" spans="1:9" s="21" customFormat="1" ht="16.5" outlineLevel="3" x14ac:dyDescent="0.25">
      <c r="A25" s="99" t="s">
        <v>184</v>
      </c>
      <c r="B25" s="14" t="s">
        <v>40</v>
      </c>
      <c r="C25" s="2" t="s">
        <v>24</v>
      </c>
      <c r="D25" s="13">
        <v>0</v>
      </c>
      <c r="E25" s="11">
        <v>3941</v>
      </c>
      <c r="F25" s="100">
        <f t="shared" si="1"/>
        <v>0</v>
      </c>
      <c r="I25" s="39"/>
    </row>
    <row r="26" spans="1:9" s="21" customFormat="1" ht="16.5" outlineLevel="3" x14ac:dyDescent="0.25">
      <c r="A26" s="99" t="s">
        <v>185</v>
      </c>
      <c r="B26" s="14" t="s">
        <v>41</v>
      </c>
      <c r="C26" s="2" t="s">
        <v>24</v>
      </c>
      <c r="D26" s="13">
        <v>16.84</v>
      </c>
      <c r="E26" s="11">
        <v>7373</v>
      </c>
      <c r="F26" s="100">
        <f t="shared" si="1"/>
        <v>124161.32</v>
      </c>
      <c r="I26" s="39"/>
    </row>
    <row r="27" spans="1:9" s="21" customFormat="1" ht="16.5" outlineLevel="3" x14ac:dyDescent="0.25">
      <c r="A27" s="99" t="s">
        <v>419</v>
      </c>
      <c r="B27" s="14" t="s">
        <v>42</v>
      </c>
      <c r="C27" s="2" t="s">
        <v>24</v>
      </c>
      <c r="D27" s="13">
        <v>43.2</v>
      </c>
      <c r="E27" s="11">
        <v>7373</v>
      </c>
      <c r="F27" s="100">
        <f t="shared" si="1"/>
        <v>318513.59999999998</v>
      </c>
      <c r="I27" s="39"/>
    </row>
    <row r="28" spans="1:9" s="21" customFormat="1" ht="16.5" outlineLevel="3" x14ac:dyDescent="0.25">
      <c r="A28" s="99" t="s">
        <v>420</v>
      </c>
      <c r="B28" s="14" t="s">
        <v>43</v>
      </c>
      <c r="C28" s="2" t="s">
        <v>23</v>
      </c>
      <c r="D28" s="13">
        <v>0</v>
      </c>
      <c r="E28" s="11">
        <v>222819</v>
      </c>
      <c r="F28" s="100">
        <f t="shared" si="1"/>
        <v>0</v>
      </c>
      <c r="I28" s="39"/>
    </row>
    <row r="29" spans="1:9" s="21" customFormat="1" ht="16.5" outlineLevel="3" x14ac:dyDescent="0.25">
      <c r="A29" s="99" t="s">
        <v>421</v>
      </c>
      <c r="B29" s="14" t="s">
        <v>44</v>
      </c>
      <c r="C29" s="2" t="s">
        <v>186</v>
      </c>
      <c r="D29" s="13">
        <v>0</v>
      </c>
      <c r="E29" s="11">
        <v>53151</v>
      </c>
      <c r="F29" s="100">
        <f t="shared" si="1"/>
        <v>0</v>
      </c>
      <c r="I29" s="39"/>
    </row>
    <row r="30" spans="1:9" s="21" customFormat="1" ht="16.5" outlineLevel="3" x14ac:dyDescent="0.25">
      <c r="A30" s="99" t="s">
        <v>424</v>
      </c>
      <c r="B30" s="14" t="s">
        <v>45</v>
      </c>
      <c r="C30" s="2" t="s">
        <v>24</v>
      </c>
      <c r="D30" s="13">
        <v>0</v>
      </c>
      <c r="E30" s="11">
        <v>13374</v>
      </c>
      <c r="F30" s="100">
        <f t="shared" si="1"/>
        <v>0</v>
      </c>
      <c r="I30" s="39"/>
    </row>
    <row r="31" spans="1:9" s="21" customFormat="1" ht="16.5" customHeight="1" outlineLevel="2" x14ac:dyDescent="0.25">
      <c r="A31" s="97">
        <v>3</v>
      </c>
      <c r="B31" s="79" t="s">
        <v>187</v>
      </c>
      <c r="C31" s="12"/>
      <c r="D31" s="12" t="s">
        <v>181</v>
      </c>
      <c r="E31" s="10"/>
      <c r="F31" s="98">
        <f>F32+F41+F47+F58+F63+F72</f>
        <v>70825913.110000014</v>
      </c>
      <c r="I31" s="39"/>
    </row>
    <row r="32" spans="1:9" s="21" customFormat="1" ht="16.5" customHeight="1" outlineLevel="3" x14ac:dyDescent="0.25">
      <c r="A32" s="97" t="s">
        <v>188</v>
      </c>
      <c r="B32" s="79" t="s">
        <v>189</v>
      </c>
      <c r="C32" s="12"/>
      <c r="D32" s="12" t="s">
        <v>181</v>
      </c>
      <c r="E32" s="10"/>
      <c r="F32" s="98">
        <f>SUM(F33:F40)</f>
        <v>34242014.120000005</v>
      </c>
      <c r="I32" s="39"/>
    </row>
    <row r="33" spans="1:9" s="21" customFormat="1" ht="16.5" outlineLevel="4" x14ac:dyDescent="0.25">
      <c r="A33" s="99" t="s">
        <v>52</v>
      </c>
      <c r="B33" s="14" t="s">
        <v>46</v>
      </c>
      <c r="C33" s="2" t="s">
        <v>24</v>
      </c>
      <c r="D33" s="13">
        <v>299.43</v>
      </c>
      <c r="E33" s="11">
        <v>100634</v>
      </c>
      <c r="F33" s="100">
        <f t="shared" ref="F33:F40" si="2">ROUND(D33*E33,2)</f>
        <v>30132838.620000001</v>
      </c>
      <c r="I33" s="39"/>
    </row>
    <row r="34" spans="1:9" s="21" customFormat="1" ht="16.5" outlineLevel="4" x14ac:dyDescent="0.25">
      <c r="A34" s="99" t="s">
        <v>53</v>
      </c>
      <c r="B34" s="14" t="s">
        <v>47</v>
      </c>
      <c r="C34" s="2" t="s">
        <v>24</v>
      </c>
      <c r="D34" s="13">
        <v>0</v>
      </c>
      <c r="E34" s="11">
        <v>54849</v>
      </c>
      <c r="F34" s="100">
        <f t="shared" si="2"/>
        <v>0</v>
      </c>
      <c r="I34" s="39"/>
    </row>
    <row r="35" spans="1:9" s="21" customFormat="1" ht="16.5" outlineLevel="4" x14ac:dyDescent="0.25">
      <c r="A35" s="99" t="s">
        <v>54</v>
      </c>
      <c r="B35" s="14" t="s">
        <v>48</v>
      </c>
      <c r="C35" s="2" t="s">
        <v>24</v>
      </c>
      <c r="D35" s="13">
        <v>0</v>
      </c>
      <c r="E35" s="11">
        <v>48251</v>
      </c>
      <c r="F35" s="100">
        <f t="shared" si="2"/>
        <v>0</v>
      </c>
      <c r="I35" s="39"/>
    </row>
    <row r="36" spans="1:9" s="21" customFormat="1" ht="16.5" outlineLevel="4" x14ac:dyDescent="0.25">
      <c r="A36" s="99" t="s">
        <v>428</v>
      </c>
      <c r="B36" s="14" t="s">
        <v>49</v>
      </c>
      <c r="C36" s="2" t="s">
        <v>60</v>
      </c>
      <c r="D36" s="13">
        <v>41.78</v>
      </c>
      <c r="E36" s="11">
        <v>92231</v>
      </c>
      <c r="F36" s="100">
        <f t="shared" si="2"/>
        <v>3853411.18</v>
      </c>
      <c r="I36" s="39"/>
    </row>
    <row r="37" spans="1:9" s="21" customFormat="1" ht="16.5" outlineLevel="4" x14ac:dyDescent="0.25">
      <c r="A37" s="99" t="s">
        <v>429</v>
      </c>
      <c r="B37" s="14" t="s">
        <v>50</v>
      </c>
      <c r="C37" s="2" t="s">
        <v>24</v>
      </c>
      <c r="D37" s="13">
        <v>0</v>
      </c>
      <c r="E37" s="11">
        <v>46023</v>
      </c>
      <c r="F37" s="100">
        <f t="shared" si="2"/>
        <v>0</v>
      </c>
      <c r="I37" s="39"/>
    </row>
    <row r="38" spans="1:9" s="21" customFormat="1" ht="33" outlineLevel="4" x14ac:dyDescent="0.25">
      <c r="A38" s="99" t="s">
        <v>430</v>
      </c>
      <c r="B38" s="14" t="s">
        <v>51</v>
      </c>
      <c r="C38" s="2" t="s">
        <v>24</v>
      </c>
      <c r="D38" s="13">
        <v>45.22</v>
      </c>
      <c r="E38" s="11">
        <v>5656</v>
      </c>
      <c r="F38" s="100">
        <f t="shared" si="2"/>
        <v>255764.32</v>
      </c>
      <c r="I38" s="39"/>
    </row>
    <row r="39" spans="1:9" s="21" customFormat="1" ht="16.5" outlineLevel="4" x14ac:dyDescent="0.25">
      <c r="A39" s="99" t="s">
        <v>431</v>
      </c>
      <c r="B39" s="14" t="s">
        <v>190</v>
      </c>
      <c r="C39" s="2" t="s">
        <v>24</v>
      </c>
      <c r="D39" s="13">
        <v>0</v>
      </c>
      <c r="E39" s="11">
        <v>15477</v>
      </c>
      <c r="F39" s="100">
        <f t="shared" si="2"/>
        <v>0</v>
      </c>
      <c r="I39" s="39"/>
    </row>
    <row r="40" spans="1:9" s="21" customFormat="1" ht="16.5" outlineLevel="4" x14ac:dyDescent="0.25">
      <c r="A40" s="99" t="s">
        <v>432</v>
      </c>
      <c r="B40" s="14" t="s">
        <v>191</v>
      </c>
      <c r="C40" s="2" t="s">
        <v>24</v>
      </c>
      <c r="D40" s="13">
        <v>0</v>
      </c>
      <c r="E40" s="11">
        <v>52864</v>
      </c>
      <c r="F40" s="100">
        <f t="shared" si="2"/>
        <v>0</v>
      </c>
      <c r="I40" s="39"/>
    </row>
    <row r="41" spans="1:9" s="21" customFormat="1" ht="16.5" customHeight="1" outlineLevel="3" x14ac:dyDescent="0.25">
      <c r="A41" s="97" t="s">
        <v>192</v>
      </c>
      <c r="B41" s="79" t="s">
        <v>193</v>
      </c>
      <c r="C41" s="12"/>
      <c r="D41" s="12" t="s">
        <v>181</v>
      </c>
      <c r="E41" s="10"/>
      <c r="F41" s="98">
        <f>SUM(F42:F46)</f>
        <v>1610104</v>
      </c>
      <c r="I41" s="39"/>
    </row>
    <row r="42" spans="1:9" s="21" customFormat="1" ht="16.5" outlineLevel="4" x14ac:dyDescent="0.25">
      <c r="A42" s="99" t="s">
        <v>61</v>
      </c>
      <c r="B42" s="14" t="s">
        <v>55</v>
      </c>
      <c r="C42" s="2" t="s">
        <v>23</v>
      </c>
      <c r="D42" s="13">
        <v>1.04</v>
      </c>
      <c r="E42" s="11">
        <v>426584</v>
      </c>
      <c r="F42" s="100">
        <f t="shared" ref="F42:F46" si="3">ROUND(D42*E42,2)</f>
        <v>443647.36</v>
      </c>
      <c r="I42" s="39"/>
    </row>
    <row r="43" spans="1:9" s="21" customFormat="1" ht="16.5" outlineLevel="4" x14ac:dyDescent="0.25">
      <c r="A43" s="99" t="s">
        <v>63</v>
      </c>
      <c r="B43" s="14" t="s">
        <v>56</v>
      </c>
      <c r="C43" s="2" t="s">
        <v>24</v>
      </c>
      <c r="D43" s="13">
        <v>43.2</v>
      </c>
      <c r="E43" s="11">
        <v>21678</v>
      </c>
      <c r="F43" s="100">
        <f t="shared" si="3"/>
        <v>936489.6</v>
      </c>
      <c r="I43" s="39"/>
    </row>
    <row r="44" spans="1:9" s="21" customFormat="1" ht="16.5" outlineLevel="4" x14ac:dyDescent="0.25">
      <c r="A44" s="99" t="s">
        <v>64</v>
      </c>
      <c r="B44" s="14" t="s">
        <v>57</v>
      </c>
      <c r="C44" s="2" t="s">
        <v>24</v>
      </c>
      <c r="D44" s="13">
        <v>0</v>
      </c>
      <c r="E44" s="11">
        <v>17214</v>
      </c>
      <c r="F44" s="100">
        <f t="shared" si="3"/>
        <v>0</v>
      </c>
      <c r="I44" s="39"/>
    </row>
    <row r="45" spans="1:9" s="21" customFormat="1" ht="16.5" outlineLevel="4" x14ac:dyDescent="0.25">
      <c r="A45" s="99" t="s">
        <v>65</v>
      </c>
      <c r="B45" s="14" t="s">
        <v>58</v>
      </c>
      <c r="C45" s="2" t="s">
        <v>60</v>
      </c>
      <c r="D45" s="13">
        <v>0</v>
      </c>
      <c r="E45" s="11">
        <v>7221</v>
      </c>
      <c r="F45" s="100">
        <f t="shared" si="3"/>
        <v>0</v>
      </c>
      <c r="I45" s="39"/>
    </row>
    <row r="46" spans="1:9" s="21" customFormat="1" ht="16.5" outlineLevel="4" x14ac:dyDescent="0.25">
      <c r="A46" s="99" t="s">
        <v>433</v>
      </c>
      <c r="B46" s="14" t="s">
        <v>59</v>
      </c>
      <c r="C46" s="2" t="s">
        <v>24</v>
      </c>
      <c r="D46" s="13">
        <v>16.84</v>
      </c>
      <c r="E46" s="11">
        <v>13656</v>
      </c>
      <c r="F46" s="100">
        <f t="shared" si="3"/>
        <v>229967.04</v>
      </c>
      <c r="I46" s="39"/>
    </row>
    <row r="47" spans="1:9" s="21" customFormat="1" ht="16.5" customHeight="1" outlineLevel="3" x14ac:dyDescent="0.25">
      <c r="A47" s="97" t="s">
        <v>194</v>
      </c>
      <c r="B47" s="79" t="s">
        <v>195</v>
      </c>
      <c r="C47" s="12"/>
      <c r="D47" s="12" t="s">
        <v>181</v>
      </c>
      <c r="E47" s="10"/>
      <c r="F47" s="98">
        <f>SUM(F48:F57)</f>
        <v>3633842.89</v>
      </c>
      <c r="I47" s="39"/>
    </row>
    <row r="48" spans="1:9" s="21" customFormat="1" ht="33" outlineLevel="4" x14ac:dyDescent="0.25">
      <c r="A48" s="99" t="s">
        <v>77</v>
      </c>
      <c r="B48" s="14" t="s">
        <v>66</v>
      </c>
      <c r="C48" s="2" t="s">
        <v>24</v>
      </c>
      <c r="D48" s="13">
        <v>0</v>
      </c>
      <c r="E48" s="11">
        <v>298241</v>
      </c>
      <c r="F48" s="100">
        <f t="shared" ref="F48:F57" si="4">ROUND(D48*E48,2)</f>
        <v>0</v>
      </c>
      <c r="I48" s="39"/>
    </row>
    <row r="49" spans="1:9" s="21" customFormat="1" ht="16.5" outlineLevel="4" x14ac:dyDescent="0.25">
      <c r="A49" s="99" t="s">
        <v>79</v>
      </c>
      <c r="B49" s="14" t="s">
        <v>67</v>
      </c>
      <c r="C49" s="2" t="s">
        <v>1</v>
      </c>
      <c r="D49" s="13">
        <v>4</v>
      </c>
      <c r="E49" s="11">
        <v>147712</v>
      </c>
      <c r="F49" s="100">
        <f t="shared" si="4"/>
        <v>590848</v>
      </c>
      <c r="I49" s="39"/>
    </row>
    <row r="50" spans="1:9" s="21" customFormat="1" ht="16.5" outlineLevel="4" x14ac:dyDescent="0.25">
      <c r="A50" s="99" t="s">
        <v>80</v>
      </c>
      <c r="B50" s="14" t="s">
        <v>68</v>
      </c>
      <c r="C50" s="2" t="s">
        <v>24</v>
      </c>
      <c r="D50" s="13">
        <v>7.92</v>
      </c>
      <c r="E50" s="11">
        <v>115616</v>
      </c>
      <c r="F50" s="100">
        <f t="shared" si="4"/>
        <v>915678.71999999997</v>
      </c>
      <c r="I50" s="39"/>
    </row>
    <row r="51" spans="1:9" s="21" customFormat="1" ht="33" outlineLevel="4" x14ac:dyDescent="0.25">
      <c r="A51" s="99" t="s">
        <v>81</v>
      </c>
      <c r="B51" s="14" t="s">
        <v>69</v>
      </c>
      <c r="C51" s="2" t="s">
        <v>24</v>
      </c>
      <c r="D51" s="13">
        <v>0</v>
      </c>
      <c r="E51" s="11">
        <v>245954</v>
      </c>
      <c r="F51" s="100">
        <f t="shared" si="4"/>
        <v>0</v>
      </c>
      <c r="I51" s="39"/>
    </row>
    <row r="52" spans="1:9" s="21" customFormat="1" ht="16.5" outlineLevel="4" x14ac:dyDescent="0.25">
      <c r="A52" s="99" t="s">
        <v>82</v>
      </c>
      <c r="B52" s="14" t="s">
        <v>70</v>
      </c>
      <c r="C52" s="2" t="s">
        <v>24</v>
      </c>
      <c r="D52" s="13">
        <v>6.45</v>
      </c>
      <c r="E52" s="11">
        <v>134653</v>
      </c>
      <c r="F52" s="100">
        <f t="shared" si="4"/>
        <v>868511.85</v>
      </c>
      <c r="I52" s="39"/>
    </row>
    <row r="53" spans="1:9" s="21" customFormat="1" ht="16.5" outlineLevel="4" x14ac:dyDescent="0.25">
      <c r="A53" s="99" t="s">
        <v>78</v>
      </c>
      <c r="B53" s="14" t="s">
        <v>71</v>
      </c>
      <c r="C53" s="2" t="s">
        <v>24</v>
      </c>
      <c r="D53" s="13">
        <v>0</v>
      </c>
      <c r="E53" s="11">
        <v>83680</v>
      </c>
      <c r="F53" s="100">
        <f t="shared" si="4"/>
        <v>0</v>
      </c>
      <c r="I53" s="39"/>
    </row>
    <row r="54" spans="1:9" s="21" customFormat="1" ht="16.5" outlineLevel="4" x14ac:dyDescent="0.25">
      <c r="A54" s="99" t="s">
        <v>196</v>
      </c>
      <c r="B54" s="14" t="s">
        <v>72</v>
      </c>
      <c r="C54" s="2" t="s">
        <v>24</v>
      </c>
      <c r="D54" s="13">
        <v>18.96</v>
      </c>
      <c r="E54" s="11">
        <v>63582</v>
      </c>
      <c r="F54" s="100">
        <f t="shared" si="4"/>
        <v>1205514.72</v>
      </c>
      <c r="I54" s="39"/>
    </row>
    <row r="55" spans="1:9" s="21" customFormat="1" ht="33" outlineLevel="4" x14ac:dyDescent="0.25">
      <c r="A55" s="99" t="s">
        <v>169</v>
      </c>
      <c r="B55" s="14" t="s">
        <v>73</v>
      </c>
      <c r="C55" s="2" t="s">
        <v>60</v>
      </c>
      <c r="D55" s="13">
        <v>2.1</v>
      </c>
      <c r="E55" s="11">
        <v>25376</v>
      </c>
      <c r="F55" s="100">
        <f t="shared" si="4"/>
        <v>53289.599999999999</v>
      </c>
      <c r="I55" s="39"/>
    </row>
    <row r="56" spans="1:9" s="21" customFormat="1" ht="25.5" customHeight="1" outlineLevel="4" x14ac:dyDescent="0.25">
      <c r="A56" s="99" t="s">
        <v>434</v>
      </c>
      <c r="B56" s="14" t="s">
        <v>74</v>
      </c>
      <c r="C56" s="2" t="s">
        <v>76</v>
      </c>
      <c r="D56" s="13">
        <v>0</v>
      </c>
      <c r="E56" s="11">
        <v>112193</v>
      </c>
      <c r="F56" s="100">
        <f t="shared" si="4"/>
        <v>0</v>
      </c>
      <c r="I56" s="39"/>
    </row>
    <row r="57" spans="1:9" s="21" customFormat="1" ht="32.25" customHeight="1" outlineLevel="4" x14ac:dyDescent="0.25">
      <c r="A57" s="99" t="s">
        <v>435</v>
      </c>
      <c r="B57" s="14" t="s">
        <v>75</v>
      </c>
      <c r="C57" s="2" t="s">
        <v>60</v>
      </c>
      <c r="D57" s="13">
        <v>0</v>
      </c>
      <c r="E57" s="11">
        <v>83324</v>
      </c>
      <c r="F57" s="100">
        <f t="shared" si="4"/>
        <v>0</v>
      </c>
      <c r="I57" s="39"/>
    </row>
    <row r="58" spans="1:9" s="21" customFormat="1" ht="16.5" customHeight="1" outlineLevel="3" x14ac:dyDescent="0.25">
      <c r="A58" s="97" t="s">
        <v>197</v>
      </c>
      <c r="B58" s="79" t="s">
        <v>198</v>
      </c>
      <c r="C58" s="12"/>
      <c r="D58" s="12" t="s">
        <v>181</v>
      </c>
      <c r="E58" s="10"/>
      <c r="F58" s="98">
        <f>SUM(F59:F62)</f>
        <v>18619066.82</v>
      </c>
      <c r="I58" s="39"/>
    </row>
    <row r="59" spans="1:9" s="21" customFormat="1" ht="33" outlineLevel="4" x14ac:dyDescent="0.25">
      <c r="A59" s="99" t="s">
        <v>86</v>
      </c>
      <c r="B59" s="14" t="s">
        <v>83</v>
      </c>
      <c r="C59" s="2" t="s">
        <v>24</v>
      </c>
      <c r="D59" s="13">
        <v>183.8</v>
      </c>
      <c r="E59" s="11">
        <v>74102</v>
      </c>
      <c r="F59" s="100">
        <f t="shared" ref="F59:F62" si="5">ROUND(D59*E59,2)</f>
        <v>13619947.6</v>
      </c>
      <c r="I59" s="39"/>
    </row>
    <row r="60" spans="1:9" s="21" customFormat="1" ht="16.5" outlineLevel="4" x14ac:dyDescent="0.25">
      <c r="A60" s="99" t="s">
        <v>87</v>
      </c>
      <c r="B60" s="14" t="s">
        <v>84</v>
      </c>
      <c r="C60" s="2" t="s">
        <v>60</v>
      </c>
      <c r="D60" s="13">
        <v>73.22</v>
      </c>
      <c r="E60" s="11">
        <v>17835</v>
      </c>
      <c r="F60" s="100">
        <f t="shared" si="5"/>
        <v>1305878.7</v>
      </c>
      <c r="I60" s="39"/>
    </row>
    <row r="61" spans="1:9" s="21" customFormat="1" ht="33" outlineLevel="4" x14ac:dyDescent="0.25">
      <c r="A61" s="99" t="s">
        <v>88</v>
      </c>
      <c r="B61" s="14" t="s">
        <v>85</v>
      </c>
      <c r="C61" s="2" t="s">
        <v>24</v>
      </c>
      <c r="D61" s="13">
        <v>60.04</v>
      </c>
      <c r="E61" s="11">
        <v>61513</v>
      </c>
      <c r="F61" s="100">
        <f t="shared" si="5"/>
        <v>3693240.52</v>
      </c>
      <c r="I61" s="39"/>
    </row>
    <row r="62" spans="1:9" s="21" customFormat="1" ht="16.5" outlineLevel="4" x14ac:dyDescent="0.25">
      <c r="A62" s="99" t="s">
        <v>199</v>
      </c>
      <c r="B62" s="14" t="s">
        <v>200</v>
      </c>
      <c r="C62" s="2" t="s">
        <v>24</v>
      </c>
      <c r="D62" s="13">
        <v>0</v>
      </c>
      <c r="E62" s="11">
        <v>61513</v>
      </c>
      <c r="F62" s="100">
        <f t="shared" si="5"/>
        <v>0</v>
      </c>
      <c r="I62" s="39"/>
    </row>
    <row r="63" spans="1:9" s="21" customFormat="1" ht="16.5" customHeight="1" outlineLevel="3" x14ac:dyDescent="0.25">
      <c r="A63" s="97" t="s">
        <v>201</v>
      </c>
      <c r="B63" s="79" t="s">
        <v>202</v>
      </c>
      <c r="C63" s="12"/>
      <c r="D63" s="12" t="s">
        <v>181</v>
      </c>
      <c r="E63" s="10"/>
      <c r="F63" s="98">
        <f>SUM(F64:F71)</f>
        <v>6511076.7800000003</v>
      </c>
      <c r="I63" s="39"/>
    </row>
    <row r="64" spans="1:9" s="21" customFormat="1" ht="33" outlineLevel="4" x14ac:dyDescent="0.25">
      <c r="A64" s="99" t="s">
        <v>95</v>
      </c>
      <c r="B64" s="14" t="s">
        <v>89</v>
      </c>
      <c r="C64" s="2" t="s">
        <v>60</v>
      </c>
      <c r="D64" s="13">
        <v>175.7</v>
      </c>
      <c r="E64" s="11">
        <v>14553</v>
      </c>
      <c r="F64" s="100">
        <f t="shared" ref="F64:F71" si="6">ROUND(D64*E64,2)</f>
        <v>2556962.1</v>
      </c>
      <c r="I64" s="39"/>
    </row>
    <row r="65" spans="1:9" s="21" customFormat="1" ht="16.5" outlineLevel="4" x14ac:dyDescent="0.25">
      <c r="A65" s="99" t="s">
        <v>96</v>
      </c>
      <c r="B65" s="14" t="s">
        <v>90</v>
      </c>
      <c r="C65" s="2" t="s">
        <v>60</v>
      </c>
      <c r="D65" s="13">
        <v>0</v>
      </c>
      <c r="E65" s="11">
        <v>22563</v>
      </c>
      <c r="F65" s="100">
        <f t="shared" si="6"/>
        <v>0</v>
      </c>
      <c r="I65" s="39"/>
    </row>
    <row r="66" spans="1:9" s="21" customFormat="1" ht="16.5" outlineLevel="4" x14ac:dyDescent="0.25">
      <c r="A66" s="99" t="s">
        <v>97</v>
      </c>
      <c r="B66" s="14" t="s">
        <v>91</v>
      </c>
      <c r="C66" s="2" t="s">
        <v>24</v>
      </c>
      <c r="D66" s="13">
        <v>381.3</v>
      </c>
      <c r="E66" s="11">
        <v>6577</v>
      </c>
      <c r="F66" s="100">
        <f t="shared" si="6"/>
        <v>2507810.1</v>
      </c>
      <c r="I66" s="39"/>
    </row>
    <row r="67" spans="1:9" s="21" customFormat="1" ht="16.5" outlineLevel="4" x14ac:dyDescent="0.25">
      <c r="A67" s="99" t="s">
        <v>98</v>
      </c>
      <c r="B67" s="14" t="s">
        <v>92</v>
      </c>
      <c r="C67" s="2" t="s">
        <v>24</v>
      </c>
      <c r="D67" s="13">
        <v>0</v>
      </c>
      <c r="E67" s="11">
        <v>5537</v>
      </c>
      <c r="F67" s="100">
        <f t="shared" si="6"/>
        <v>0</v>
      </c>
      <c r="I67" s="39"/>
    </row>
    <row r="68" spans="1:9" s="21" customFormat="1" ht="16.5" outlineLevel="4" x14ac:dyDescent="0.25">
      <c r="A68" s="99" t="s">
        <v>203</v>
      </c>
      <c r="B68" s="14" t="s">
        <v>93</v>
      </c>
      <c r="C68" s="2" t="s">
        <v>24</v>
      </c>
      <c r="D68" s="13">
        <v>55.51</v>
      </c>
      <c r="E68" s="11">
        <v>12258</v>
      </c>
      <c r="F68" s="100">
        <f t="shared" si="6"/>
        <v>680441.58</v>
      </c>
      <c r="I68" s="39"/>
    </row>
    <row r="69" spans="1:9" s="21" customFormat="1" ht="16.5" outlineLevel="4" x14ac:dyDescent="0.25">
      <c r="A69" s="99" t="s">
        <v>204</v>
      </c>
      <c r="B69" s="14" t="s">
        <v>94</v>
      </c>
      <c r="C69" s="2" t="s">
        <v>24</v>
      </c>
      <c r="D69" s="13">
        <v>64.75</v>
      </c>
      <c r="E69" s="11">
        <v>11828</v>
      </c>
      <c r="F69" s="100">
        <f t="shared" si="6"/>
        <v>765863</v>
      </c>
      <c r="I69" s="39"/>
    </row>
    <row r="70" spans="1:9" s="21" customFormat="1" ht="16.5" outlineLevel="4" x14ac:dyDescent="0.25">
      <c r="A70" s="99" t="s">
        <v>205</v>
      </c>
      <c r="B70" s="14" t="s">
        <v>206</v>
      </c>
      <c r="C70" s="2" t="s">
        <v>24</v>
      </c>
      <c r="D70" s="13">
        <v>0</v>
      </c>
      <c r="E70" s="11">
        <v>11376</v>
      </c>
      <c r="F70" s="100">
        <f t="shared" si="6"/>
        <v>0</v>
      </c>
      <c r="I70" s="39"/>
    </row>
    <row r="71" spans="1:9" s="21" customFormat="1" ht="49.5" outlineLevel="4" x14ac:dyDescent="0.25">
      <c r="A71" s="99" t="s">
        <v>436</v>
      </c>
      <c r="B71" s="14" t="s">
        <v>207</v>
      </c>
      <c r="C71" s="2" t="s">
        <v>60</v>
      </c>
      <c r="D71" s="13">
        <v>0</v>
      </c>
      <c r="E71" s="11">
        <v>5117</v>
      </c>
      <c r="F71" s="100">
        <f t="shared" si="6"/>
        <v>0</v>
      </c>
      <c r="I71" s="39"/>
    </row>
    <row r="72" spans="1:9" s="21" customFormat="1" ht="16.5" outlineLevel="3" x14ac:dyDescent="0.25">
      <c r="A72" s="97" t="s">
        <v>208</v>
      </c>
      <c r="B72" s="80" t="s">
        <v>209</v>
      </c>
      <c r="C72" s="12"/>
      <c r="D72" s="12" t="s">
        <v>181</v>
      </c>
      <c r="E72" s="10"/>
      <c r="F72" s="98">
        <f>SUM(F73:F89)</f>
        <v>6209808.5</v>
      </c>
      <c r="I72" s="39"/>
    </row>
    <row r="73" spans="1:9" s="21" customFormat="1" ht="16.5" outlineLevel="4" x14ac:dyDescent="0.25">
      <c r="A73" s="99" t="s">
        <v>116</v>
      </c>
      <c r="B73" s="14" t="s">
        <v>99</v>
      </c>
      <c r="C73" s="2" t="s">
        <v>1</v>
      </c>
      <c r="D73" s="13">
        <v>3</v>
      </c>
      <c r="E73" s="11">
        <v>35977</v>
      </c>
      <c r="F73" s="100">
        <f t="shared" ref="F73:F89" si="7">ROUND(D73*E73,2)</f>
        <v>107931</v>
      </c>
      <c r="I73" s="39"/>
    </row>
    <row r="74" spans="1:9" s="21" customFormat="1" ht="16.5" outlineLevel="4" x14ac:dyDescent="0.25">
      <c r="A74" s="99" t="s">
        <v>117</v>
      </c>
      <c r="B74" s="14" t="s">
        <v>100</v>
      </c>
      <c r="C74" s="2" t="s">
        <v>1</v>
      </c>
      <c r="D74" s="13">
        <v>2</v>
      </c>
      <c r="E74" s="11">
        <v>14535</v>
      </c>
      <c r="F74" s="100">
        <f t="shared" si="7"/>
        <v>29070</v>
      </c>
      <c r="I74" s="39"/>
    </row>
    <row r="75" spans="1:9" s="21" customFormat="1" ht="16.5" outlineLevel="4" x14ac:dyDescent="0.25">
      <c r="A75" s="99" t="s">
        <v>120</v>
      </c>
      <c r="B75" s="14" t="s">
        <v>101</v>
      </c>
      <c r="C75" s="2" t="s">
        <v>1</v>
      </c>
      <c r="D75" s="13">
        <v>1</v>
      </c>
      <c r="E75" s="11">
        <v>8505</v>
      </c>
      <c r="F75" s="100">
        <f t="shared" si="7"/>
        <v>8505</v>
      </c>
      <c r="I75" s="39"/>
    </row>
    <row r="76" spans="1:9" s="21" customFormat="1" ht="16.5" outlineLevel="4" x14ac:dyDescent="0.25">
      <c r="A76" s="99" t="s">
        <v>119</v>
      </c>
      <c r="B76" s="14" t="s">
        <v>102</v>
      </c>
      <c r="C76" s="2" t="s">
        <v>60</v>
      </c>
      <c r="D76" s="13">
        <v>0</v>
      </c>
      <c r="E76" s="11">
        <v>5395</v>
      </c>
      <c r="F76" s="100">
        <f t="shared" si="7"/>
        <v>0</v>
      </c>
      <c r="I76" s="39"/>
    </row>
    <row r="77" spans="1:9" s="21" customFormat="1" ht="16.5" outlineLevel="4" x14ac:dyDescent="0.25">
      <c r="A77" s="99" t="s">
        <v>121</v>
      </c>
      <c r="B77" s="14" t="s">
        <v>103</v>
      </c>
      <c r="C77" s="2" t="s">
        <v>60</v>
      </c>
      <c r="D77" s="13">
        <v>8.6999999999999993</v>
      </c>
      <c r="E77" s="11">
        <v>4795</v>
      </c>
      <c r="F77" s="100">
        <f t="shared" si="7"/>
        <v>41716.5</v>
      </c>
      <c r="I77" s="39"/>
    </row>
    <row r="78" spans="1:9" s="21" customFormat="1" ht="16.5" outlineLevel="4" x14ac:dyDescent="0.25">
      <c r="A78" s="99" t="s">
        <v>122</v>
      </c>
      <c r="B78" s="14" t="s">
        <v>104</v>
      </c>
      <c r="C78" s="2" t="s">
        <v>1</v>
      </c>
      <c r="D78" s="13">
        <v>0</v>
      </c>
      <c r="E78" s="11">
        <v>63230</v>
      </c>
      <c r="F78" s="100">
        <f t="shared" si="7"/>
        <v>0</v>
      </c>
      <c r="I78" s="39"/>
    </row>
    <row r="79" spans="1:9" s="21" customFormat="1" ht="16.5" outlineLevel="4" x14ac:dyDescent="0.25">
      <c r="A79" s="99" t="s">
        <v>123</v>
      </c>
      <c r="B79" s="14" t="s">
        <v>105</v>
      </c>
      <c r="C79" s="2" t="s">
        <v>1</v>
      </c>
      <c r="D79" s="13">
        <v>0</v>
      </c>
      <c r="E79" s="11">
        <v>66788</v>
      </c>
      <c r="F79" s="100">
        <f t="shared" si="7"/>
        <v>0</v>
      </c>
      <c r="I79" s="39"/>
    </row>
    <row r="80" spans="1:9" s="21" customFormat="1" ht="16.5" outlineLevel="4" x14ac:dyDescent="0.25">
      <c r="A80" s="99" t="s">
        <v>118</v>
      </c>
      <c r="B80" s="14" t="s">
        <v>106</v>
      </c>
      <c r="C80" s="2" t="s">
        <v>1</v>
      </c>
      <c r="D80" s="13">
        <v>0</v>
      </c>
      <c r="E80" s="11">
        <v>88126</v>
      </c>
      <c r="F80" s="100">
        <f t="shared" si="7"/>
        <v>0</v>
      </c>
      <c r="I80" s="39"/>
    </row>
    <row r="81" spans="1:9" s="21" customFormat="1" ht="16.5" outlineLevel="4" x14ac:dyDescent="0.25">
      <c r="A81" s="99" t="s">
        <v>210</v>
      </c>
      <c r="B81" s="14" t="s">
        <v>107</v>
      </c>
      <c r="C81" s="2" t="s">
        <v>1</v>
      </c>
      <c r="D81" s="13">
        <v>0</v>
      </c>
      <c r="E81" s="11">
        <v>203351</v>
      </c>
      <c r="F81" s="100">
        <f t="shared" si="7"/>
        <v>0</v>
      </c>
      <c r="I81" s="39"/>
    </row>
    <row r="82" spans="1:9" s="21" customFormat="1" ht="33" outlineLevel="4" x14ac:dyDescent="0.25">
      <c r="A82" s="99" t="s">
        <v>425</v>
      </c>
      <c r="B82" s="14" t="s">
        <v>108</v>
      </c>
      <c r="C82" s="2" t="s">
        <v>1</v>
      </c>
      <c r="D82" s="13">
        <v>1</v>
      </c>
      <c r="E82" s="11">
        <v>373870</v>
      </c>
      <c r="F82" s="100">
        <f t="shared" si="7"/>
        <v>373870</v>
      </c>
      <c r="I82" s="39"/>
    </row>
    <row r="83" spans="1:9" s="21" customFormat="1" ht="16.5" outlineLevel="4" x14ac:dyDescent="0.25">
      <c r="A83" s="99" t="s">
        <v>426</v>
      </c>
      <c r="B83" s="14" t="s">
        <v>109</v>
      </c>
      <c r="C83" s="2" t="s">
        <v>1</v>
      </c>
      <c r="D83" s="13">
        <v>0</v>
      </c>
      <c r="E83" s="11">
        <v>637456</v>
      </c>
      <c r="F83" s="100">
        <f t="shared" si="7"/>
        <v>0</v>
      </c>
      <c r="I83" s="39"/>
    </row>
    <row r="84" spans="1:9" s="21" customFormat="1" ht="16.5" outlineLevel="4" x14ac:dyDescent="0.25">
      <c r="A84" s="99" t="s">
        <v>437</v>
      </c>
      <c r="B84" s="14" t="s">
        <v>110</v>
      </c>
      <c r="C84" s="2" t="s">
        <v>1</v>
      </c>
      <c r="D84" s="13">
        <v>1</v>
      </c>
      <c r="E84" s="11">
        <v>1146164</v>
      </c>
      <c r="F84" s="100">
        <f t="shared" si="7"/>
        <v>1146164</v>
      </c>
      <c r="I84" s="39"/>
    </row>
    <row r="85" spans="1:9" s="21" customFormat="1" ht="16.5" outlineLevel="4" x14ac:dyDescent="0.25">
      <c r="A85" s="99" t="s">
        <v>438</v>
      </c>
      <c r="B85" s="14" t="s">
        <v>111</v>
      </c>
      <c r="C85" s="2" t="s">
        <v>1</v>
      </c>
      <c r="D85" s="13">
        <v>0</v>
      </c>
      <c r="E85" s="11">
        <v>15265</v>
      </c>
      <c r="F85" s="100">
        <f t="shared" si="7"/>
        <v>0</v>
      </c>
      <c r="I85" s="39"/>
    </row>
    <row r="86" spans="1:9" s="21" customFormat="1" ht="16.5" outlineLevel="4" x14ac:dyDescent="0.25">
      <c r="A86" s="99" t="s">
        <v>439</v>
      </c>
      <c r="B86" s="14" t="s">
        <v>112</v>
      </c>
      <c r="C86" s="2" t="s">
        <v>1</v>
      </c>
      <c r="D86" s="13">
        <v>0</v>
      </c>
      <c r="E86" s="11">
        <v>11461</v>
      </c>
      <c r="F86" s="100">
        <f t="shared" si="7"/>
        <v>0</v>
      </c>
      <c r="I86" s="39"/>
    </row>
    <row r="87" spans="1:9" s="21" customFormat="1" ht="16.5" outlineLevel="4" x14ac:dyDescent="0.25">
      <c r="A87" s="99" t="s">
        <v>440</v>
      </c>
      <c r="B87" s="14" t="s">
        <v>113</v>
      </c>
      <c r="C87" s="2" t="s">
        <v>1</v>
      </c>
      <c r="D87" s="13">
        <v>0</v>
      </c>
      <c r="E87" s="11">
        <v>15265</v>
      </c>
      <c r="F87" s="100">
        <f t="shared" si="7"/>
        <v>0</v>
      </c>
      <c r="I87" s="39"/>
    </row>
    <row r="88" spans="1:9" s="21" customFormat="1" ht="16.5" outlineLevel="4" x14ac:dyDescent="0.25">
      <c r="A88" s="99" t="s">
        <v>427</v>
      </c>
      <c r="B88" s="14" t="s">
        <v>114</v>
      </c>
      <c r="C88" s="2" t="s">
        <v>1</v>
      </c>
      <c r="D88" s="13">
        <v>0</v>
      </c>
      <c r="E88" s="11">
        <v>64781</v>
      </c>
      <c r="F88" s="100">
        <f t="shared" si="7"/>
        <v>0</v>
      </c>
      <c r="I88" s="39"/>
    </row>
    <row r="89" spans="1:9" s="21" customFormat="1" ht="25.5" customHeight="1" outlineLevel="4" x14ac:dyDescent="0.25">
      <c r="A89" s="99" t="s">
        <v>441</v>
      </c>
      <c r="B89" s="14" t="s">
        <v>115</v>
      </c>
      <c r="C89" s="2" t="s">
        <v>1</v>
      </c>
      <c r="D89" s="13">
        <v>1</v>
      </c>
      <c r="E89" s="11">
        <v>4502552</v>
      </c>
      <c r="F89" s="100">
        <f t="shared" si="7"/>
        <v>4502552</v>
      </c>
      <c r="I89" s="39"/>
    </row>
    <row r="90" spans="1:9" s="21" customFormat="1" ht="16.5" customHeight="1" outlineLevel="2" x14ac:dyDescent="0.25">
      <c r="A90" s="97">
        <v>4</v>
      </c>
      <c r="B90" s="79" t="s">
        <v>211</v>
      </c>
      <c r="C90" s="12"/>
      <c r="D90" s="12" t="s">
        <v>181</v>
      </c>
      <c r="E90" s="10"/>
      <c r="F90" s="98">
        <f>F91+F94+F104+F115+F121+F127+F136+F146+F151+F156</f>
        <v>159733378.41000003</v>
      </c>
      <c r="I90" s="39"/>
    </row>
    <row r="91" spans="1:9" s="21" customFormat="1" ht="16.5" customHeight="1" outlineLevel="3" x14ac:dyDescent="0.25">
      <c r="A91" s="97" t="s">
        <v>212</v>
      </c>
      <c r="B91" s="79" t="s">
        <v>213</v>
      </c>
      <c r="C91" s="12"/>
      <c r="D91" s="12" t="s">
        <v>181</v>
      </c>
      <c r="E91" s="10"/>
      <c r="F91" s="98">
        <f>SUM(F92:F93)</f>
        <v>0</v>
      </c>
      <c r="I91" s="39"/>
    </row>
    <row r="92" spans="1:9" s="21" customFormat="1" ht="16.5" outlineLevel="4" x14ac:dyDescent="0.25">
      <c r="A92" s="99" t="s">
        <v>134</v>
      </c>
      <c r="B92" s="14" t="s">
        <v>214</v>
      </c>
      <c r="C92" s="2" t="s">
        <v>23</v>
      </c>
      <c r="D92" s="13">
        <v>0</v>
      </c>
      <c r="E92" s="11">
        <v>57463</v>
      </c>
      <c r="F92" s="100">
        <f t="shared" ref="F92:F93" si="8">ROUND(D92*E92,2)</f>
        <v>0</v>
      </c>
      <c r="I92" s="39"/>
    </row>
    <row r="93" spans="1:9" s="21" customFormat="1" ht="16.5" outlineLevel="4" x14ac:dyDescent="0.25">
      <c r="A93" s="99" t="s">
        <v>135</v>
      </c>
      <c r="B93" s="14" t="s">
        <v>215</v>
      </c>
      <c r="C93" s="2" t="s">
        <v>23</v>
      </c>
      <c r="D93" s="13">
        <v>0</v>
      </c>
      <c r="E93" s="11">
        <v>119160</v>
      </c>
      <c r="F93" s="100">
        <f t="shared" si="8"/>
        <v>0</v>
      </c>
      <c r="I93" s="39"/>
    </row>
    <row r="94" spans="1:9" s="21" customFormat="1" ht="16.5" customHeight="1" outlineLevel="3" x14ac:dyDescent="0.25">
      <c r="A94" s="97" t="s">
        <v>216</v>
      </c>
      <c r="B94" s="79" t="s">
        <v>217</v>
      </c>
      <c r="C94" s="12"/>
      <c r="D94" s="12" t="s">
        <v>181</v>
      </c>
      <c r="E94" s="10"/>
      <c r="F94" s="98">
        <f>SUM(F95:F103)</f>
        <v>141382316.76999998</v>
      </c>
      <c r="I94" s="39"/>
    </row>
    <row r="95" spans="1:9" s="21" customFormat="1" ht="16.5" outlineLevel="4" x14ac:dyDescent="0.25">
      <c r="A95" s="99" t="s">
        <v>143</v>
      </c>
      <c r="B95" s="14" t="s">
        <v>124</v>
      </c>
      <c r="C95" s="2" t="s">
        <v>23</v>
      </c>
      <c r="D95" s="13">
        <v>80</v>
      </c>
      <c r="E95" s="11">
        <v>57463</v>
      </c>
      <c r="F95" s="100">
        <f t="shared" ref="F95:F103" si="9">ROUND(D95*E95,2)</f>
        <v>4597040</v>
      </c>
      <c r="I95" s="39"/>
    </row>
    <row r="96" spans="1:9" s="21" customFormat="1" ht="16.5" outlineLevel="4" x14ac:dyDescent="0.25">
      <c r="A96" s="99" t="s">
        <v>146</v>
      </c>
      <c r="B96" s="14" t="s">
        <v>125</v>
      </c>
      <c r="C96" s="2" t="s">
        <v>23</v>
      </c>
      <c r="D96" s="13">
        <v>32</v>
      </c>
      <c r="E96" s="11">
        <v>119160</v>
      </c>
      <c r="F96" s="100">
        <f t="shared" si="9"/>
        <v>3813120</v>
      </c>
      <c r="I96" s="39"/>
    </row>
    <row r="97" spans="1:9" s="21" customFormat="1" ht="16.5" outlineLevel="4" x14ac:dyDescent="0.25">
      <c r="A97" s="99" t="s">
        <v>148</v>
      </c>
      <c r="B97" s="14" t="s">
        <v>126</v>
      </c>
      <c r="C97" s="2" t="s">
        <v>23</v>
      </c>
      <c r="D97" s="13">
        <v>30</v>
      </c>
      <c r="E97" s="11">
        <v>686519</v>
      </c>
      <c r="F97" s="100">
        <f t="shared" si="9"/>
        <v>20595570</v>
      </c>
      <c r="I97" s="39"/>
    </row>
    <row r="98" spans="1:9" s="21" customFormat="1" ht="16.5" outlineLevel="4" x14ac:dyDescent="0.25">
      <c r="A98" s="99" t="s">
        <v>145</v>
      </c>
      <c r="B98" s="14" t="s">
        <v>127</v>
      </c>
      <c r="C98" s="2" t="s">
        <v>23</v>
      </c>
      <c r="D98" s="13">
        <v>11.82</v>
      </c>
      <c r="E98" s="11">
        <v>1161272</v>
      </c>
      <c r="F98" s="100">
        <f t="shared" si="9"/>
        <v>13726235.039999999</v>
      </c>
      <c r="I98" s="39"/>
    </row>
    <row r="99" spans="1:9" s="21" customFormat="1" ht="16.5" outlineLevel="4" x14ac:dyDescent="0.25">
      <c r="A99" s="99" t="s">
        <v>144</v>
      </c>
      <c r="B99" s="14" t="s">
        <v>128</v>
      </c>
      <c r="C99" s="2" t="s">
        <v>24</v>
      </c>
      <c r="D99" s="13">
        <v>281.02</v>
      </c>
      <c r="E99" s="11">
        <v>102742</v>
      </c>
      <c r="F99" s="100">
        <f t="shared" si="9"/>
        <v>28872556.84</v>
      </c>
      <c r="I99" s="39"/>
    </row>
    <row r="100" spans="1:9" s="21" customFormat="1" ht="16.5" outlineLevel="4" x14ac:dyDescent="0.25">
      <c r="A100" s="99" t="s">
        <v>149</v>
      </c>
      <c r="B100" s="14" t="s">
        <v>129</v>
      </c>
      <c r="C100" s="2" t="s">
        <v>60</v>
      </c>
      <c r="D100" s="13">
        <v>340</v>
      </c>
      <c r="E100" s="11">
        <v>34298</v>
      </c>
      <c r="F100" s="100">
        <f t="shared" si="9"/>
        <v>11661320</v>
      </c>
      <c r="I100" s="39"/>
    </row>
    <row r="101" spans="1:9" s="21" customFormat="1" ht="16.5" outlineLevel="4" x14ac:dyDescent="0.25">
      <c r="A101" s="99" t="s">
        <v>147</v>
      </c>
      <c r="B101" s="14" t="s">
        <v>130</v>
      </c>
      <c r="C101" s="2" t="s">
        <v>60</v>
      </c>
      <c r="D101" s="13">
        <v>1186.67</v>
      </c>
      <c r="E101" s="11">
        <v>10109</v>
      </c>
      <c r="F101" s="100">
        <f t="shared" si="9"/>
        <v>11996047.029999999</v>
      </c>
      <c r="I101" s="39"/>
    </row>
    <row r="102" spans="1:9" s="21" customFormat="1" ht="16.5" outlineLevel="4" x14ac:dyDescent="0.25">
      <c r="A102" s="99" t="s">
        <v>150</v>
      </c>
      <c r="B102" s="14" t="s">
        <v>131</v>
      </c>
      <c r="C102" s="2" t="s">
        <v>24</v>
      </c>
      <c r="D102" s="13">
        <v>599.33000000000004</v>
      </c>
      <c r="E102" s="11">
        <v>44617</v>
      </c>
      <c r="F102" s="100">
        <f t="shared" si="9"/>
        <v>26740306.609999999</v>
      </c>
      <c r="I102" s="39"/>
    </row>
    <row r="103" spans="1:9" s="21" customFormat="1" ht="16.5" outlineLevel="4" x14ac:dyDescent="0.25">
      <c r="A103" s="99" t="s">
        <v>151</v>
      </c>
      <c r="B103" s="14" t="s">
        <v>132</v>
      </c>
      <c r="C103" s="2" t="s">
        <v>133</v>
      </c>
      <c r="D103" s="13">
        <v>2810.75</v>
      </c>
      <c r="E103" s="11">
        <v>6895</v>
      </c>
      <c r="F103" s="100">
        <f t="shared" si="9"/>
        <v>19380121.25</v>
      </c>
      <c r="I103" s="39"/>
    </row>
    <row r="104" spans="1:9" s="21" customFormat="1" ht="16.5" customHeight="1" outlineLevel="3" x14ac:dyDescent="0.25">
      <c r="A104" s="97" t="s">
        <v>218</v>
      </c>
      <c r="B104" s="79" t="s">
        <v>219</v>
      </c>
      <c r="C104" s="12"/>
      <c r="D104" s="12" t="s">
        <v>181</v>
      </c>
      <c r="E104" s="10"/>
      <c r="F104" s="98">
        <f>SUM(F105:F114)</f>
        <v>2653788.36</v>
      </c>
      <c r="I104" s="39"/>
    </row>
    <row r="105" spans="1:9" s="21" customFormat="1" ht="16.5" outlineLevel="4" x14ac:dyDescent="0.25">
      <c r="A105" s="99" t="s">
        <v>155</v>
      </c>
      <c r="B105" s="14" t="s">
        <v>124</v>
      </c>
      <c r="C105" s="2" t="s">
        <v>23</v>
      </c>
      <c r="D105" s="13">
        <v>0.09</v>
      </c>
      <c r="E105" s="11">
        <v>57463</v>
      </c>
      <c r="F105" s="100">
        <f t="shared" ref="F105:F114" si="10">ROUND(D105*E105,2)</f>
        <v>5171.67</v>
      </c>
      <c r="I105" s="39"/>
    </row>
    <row r="106" spans="1:9" s="21" customFormat="1" ht="16.5" outlineLevel="4" x14ac:dyDescent="0.25">
      <c r="A106" s="99" t="s">
        <v>156</v>
      </c>
      <c r="B106" s="14" t="s">
        <v>125</v>
      </c>
      <c r="C106" s="2" t="s">
        <v>23</v>
      </c>
      <c r="D106" s="13">
        <v>0.03</v>
      </c>
      <c r="E106" s="11">
        <v>119160</v>
      </c>
      <c r="F106" s="100">
        <f t="shared" si="10"/>
        <v>3574.8</v>
      </c>
      <c r="I106" s="39"/>
    </row>
    <row r="107" spans="1:9" s="21" customFormat="1" ht="16.5" outlineLevel="4" x14ac:dyDescent="0.25">
      <c r="A107" s="99" t="s">
        <v>157</v>
      </c>
      <c r="B107" s="14" t="s">
        <v>136</v>
      </c>
      <c r="C107" s="2" t="s">
        <v>23</v>
      </c>
      <c r="D107" s="13">
        <v>0.06</v>
      </c>
      <c r="E107" s="11">
        <v>686519</v>
      </c>
      <c r="F107" s="100">
        <f t="shared" si="10"/>
        <v>41191.14</v>
      </c>
      <c r="I107" s="39"/>
    </row>
    <row r="108" spans="1:9" s="21" customFormat="1" ht="16.5" outlineLevel="4" x14ac:dyDescent="0.25">
      <c r="A108" s="99" t="s">
        <v>158</v>
      </c>
      <c r="B108" s="14" t="s">
        <v>129</v>
      </c>
      <c r="C108" s="2" t="s">
        <v>23</v>
      </c>
      <c r="D108" s="13">
        <v>33.630000000000003</v>
      </c>
      <c r="E108" s="11">
        <v>34298</v>
      </c>
      <c r="F108" s="100">
        <f t="shared" si="10"/>
        <v>1153441.74</v>
      </c>
      <c r="I108" s="39"/>
    </row>
    <row r="109" spans="1:9" s="21" customFormat="1" ht="16.5" outlineLevel="4" x14ac:dyDescent="0.25">
      <c r="A109" s="99" t="s">
        <v>159</v>
      </c>
      <c r="B109" s="14" t="s">
        <v>137</v>
      </c>
      <c r="C109" s="2" t="s">
        <v>24</v>
      </c>
      <c r="D109" s="13">
        <v>33.880000000000003</v>
      </c>
      <c r="E109" s="11">
        <v>10109</v>
      </c>
      <c r="F109" s="100">
        <f t="shared" si="10"/>
        <v>342492.92</v>
      </c>
      <c r="I109" s="39"/>
    </row>
    <row r="110" spans="1:9" s="21" customFormat="1" ht="16.5" outlineLevel="4" x14ac:dyDescent="0.25">
      <c r="A110" s="99" t="s">
        <v>220</v>
      </c>
      <c r="B110" s="14" t="s">
        <v>138</v>
      </c>
      <c r="C110" s="2" t="s">
        <v>60</v>
      </c>
      <c r="D110" s="13">
        <v>8.92</v>
      </c>
      <c r="E110" s="11">
        <v>40047</v>
      </c>
      <c r="F110" s="100">
        <f t="shared" si="10"/>
        <v>357219.24</v>
      </c>
      <c r="I110" s="39"/>
    </row>
    <row r="111" spans="1:9" s="21" customFormat="1" ht="16.5" outlineLevel="4" x14ac:dyDescent="0.25">
      <c r="A111" s="99" t="s">
        <v>221</v>
      </c>
      <c r="B111" s="14" t="s">
        <v>139</v>
      </c>
      <c r="C111" s="2" t="s">
        <v>60</v>
      </c>
      <c r="D111" s="13">
        <v>4.5</v>
      </c>
      <c r="E111" s="11">
        <v>129903</v>
      </c>
      <c r="F111" s="100">
        <f t="shared" si="10"/>
        <v>584563.5</v>
      </c>
      <c r="I111" s="39"/>
    </row>
    <row r="112" spans="1:9" s="21" customFormat="1" ht="16.5" outlineLevel="4" x14ac:dyDescent="0.25">
      <c r="A112" s="99" t="s">
        <v>222</v>
      </c>
      <c r="B112" s="14" t="s">
        <v>132</v>
      </c>
      <c r="C112" s="2" t="s">
        <v>133</v>
      </c>
      <c r="D112" s="13">
        <v>10.4</v>
      </c>
      <c r="E112" s="11">
        <v>6903</v>
      </c>
      <c r="F112" s="100">
        <f t="shared" si="10"/>
        <v>71791.199999999997</v>
      </c>
      <c r="I112" s="39"/>
    </row>
    <row r="113" spans="1:9" s="21" customFormat="1" ht="16.5" outlineLevel="4" x14ac:dyDescent="0.25">
      <c r="A113" s="99" t="s">
        <v>223</v>
      </c>
      <c r="B113" s="14" t="s">
        <v>140</v>
      </c>
      <c r="C113" s="2" t="s">
        <v>133</v>
      </c>
      <c r="D113" s="13">
        <v>5.1100000000000003</v>
      </c>
      <c r="E113" s="11">
        <v>7865</v>
      </c>
      <c r="F113" s="100">
        <f t="shared" si="10"/>
        <v>40190.15</v>
      </c>
      <c r="I113" s="39"/>
    </row>
    <row r="114" spans="1:9" s="21" customFormat="1" ht="16.5" outlineLevel="4" x14ac:dyDescent="0.25">
      <c r="A114" s="99" t="s">
        <v>224</v>
      </c>
      <c r="B114" s="14" t="s">
        <v>141</v>
      </c>
      <c r="C114" s="2" t="s">
        <v>1</v>
      </c>
      <c r="D114" s="13">
        <v>8</v>
      </c>
      <c r="E114" s="11">
        <v>6769</v>
      </c>
      <c r="F114" s="100">
        <f t="shared" si="10"/>
        <v>54152</v>
      </c>
      <c r="I114" s="39"/>
    </row>
    <row r="115" spans="1:9" s="21" customFormat="1" ht="16.5" customHeight="1" outlineLevel="3" x14ac:dyDescent="0.25">
      <c r="A115" s="97" t="s">
        <v>225</v>
      </c>
      <c r="B115" s="79" t="s">
        <v>226</v>
      </c>
      <c r="C115" s="12"/>
      <c r="D115" s="12" t="s">
        <v>181</v>
      </c>
      <c r="E115" s="10"/>
      <c r="F115" s="98">
        <f>SUM(F116:F120)</f>
        <v>0</v>
      </c>
      <c r="I115" s="39"/>
    </row>
    <row r="116" spans="1:9" s="21" customFormat="1" ht="16.5" outlineLevel="4" x14ac:dyDescent="0.25">
      <c r="A116" s="99" t="s">
        <v>167</v>
      </c>
      <c r="B116" s="14" t="s">
        <v>124</v>
      </c>
      <c r="C116" s="2" t="s">
        <v>23</v>
      </c>
      <c r="D116" s="13">
        <v>0</v>
      </c>
      <c r="E116" s="11">
        <v>57463</v>
      </c>
      <c r="F116" s="100">
        <f t="shared" ref="F116:F120" si="11">ROUND(D116*E116,2)</f>
        <v>0</v>
      </c>
      <c r="I116" s="39"/>
    </row>
    <row r="117" spans="1:9" s="21" customFormat="1" ht="16.5" outlineLevel="4" x14ac:dyDescent="0.25">
      <c r="A117" s="99" t="s">
        <v>170</v>
      </c>
      <c r="B117" s="14" t="s">
        <v>125</v>
      </c>
      <c r="C117" s="2" t="s">
        <v>23</v>
      </c>
      <c r="D117" s="13">
        <v>0</v>
      </c>
      <c r="E117" s="11">
        <v>119160</v>
      </c>
      <c r="F117" s="100">
        <f t="shared" si="11"/>
        <v>0</v>
      </c>
      <c r="I117" s="39"/>
    </row>
    <row r="118" spans="1:9" s="21" customFormat="1" ht="16.5" outlineLevel="4" x14ac:dyDescent="0.25">
      <c r="A118" s="99" t="s">
        <v>168</v>
      </c>
      <c r="B118" s="14" t="s">
        <v>227</v>
      </c>
      <c r="C118" s="2" t="s">
        <v>23</v>
      </c>
      <c r="D118" s="13">
        <v>0</v>
      </c>
      <c r="E118" s="11">
        <v>822168</v>
      </c>
      <c r="F118" s="100">
        <f t="shared" si="11"/>
        <v>0</v>
      </c>
      <c r="I118" s="39"/>
    </row>
    <row r="119" spans="1:9" s="21" customFormat="1" ht="16.5" outlineLevel="4" x14ac:dyDescent="0.25">
      <c r="A119" s="99" t="s">
        <v>171</v>
      </c>
      <c r="B119" s="14" t="s">
        <v>228</v>
      </c>
      <c r="C119" s="2" t="s">
        <v>133</v>
      </c>
      <c r="D119" s="13">
        <v>0</v>
      </c>
      <c r="E119" s="11">
        <v>8392</v>
      </c>
      <c r="F119" s="100">
        <f t="shared" si="11"/>
        <v>0</v>
      </c>
      <c r="I119" s="39"/>
    </row>
    <row r="120" spans="1:9" s="21" customFormat="1" ht="16.5" outlineLevel="4" x14ac:dyDescent="0.25">
      <c r="A120" s="99" t="s">
        <v>172</v>
      </c>
      <c r="B120" s="14" t="s">
        <v>229</v>
      </c>
      <c r="C120" s="2" t="s">
        <v>60</v>
      </c>
      <c r="D120" s="13">
        <v>0</v>
      </c>
      <c r="E120" s="11">
        <v>2881</v>
      </c>
      <c r="F120" s="100">
        <f t="shared" si="11"/>
        <v>0</v>
      </c>
      <c r="I120" s="39"/>
    </row>
    <row r="121" spans="1:9" s="21" customFormat="1" ht="34.5" customHeight="1" outlineLevel="3" x14ac:dyDescent="0.25">
      <c r="A121" s="97" t="s">
        <v>230</v>
      </c>
      <c r="B121" s="80" t="s">
        <v>142</v>
      </c>
      <c r="C121" s="12"/>
      <c r="D121" s="12" t="s">
        <v>181</v>
      </c>
      <c r="E121" s="10"/>
      <c r="F121" s="98">
        <f>SUM(F122:F126)</f>
        <v>2736594.0199999996</v>
      </c>
      <c r="I121" s="39"/>
    </row>
    <row r="122" spans="1:9" s="21" customFormat="1" ht="16.5" outlineLevel="4" x14ac:dyDescent="0.25">
      <c r="A122" s="99" t="s">
        <v>175</v>
      </c>
      <c r="B122" s="14" t="s">
        <v>124</v>
      </c>
      <c r="C122" s="2" t="s">
        <v>23</v>
      </c>
      <c r="D122" s="13">
        <v>3.58</v>
      </c>
      <c r="E122" s="11">
        <v>57463</v>
      </c>
      <c r="F122" s="100">
        <f t="shared" ref="F122:F126" si="12">ROUND(D122*E122,2)</f>
        <v>205717.54</v>
      </c>
      <c r="I122" s="39"/>
    </row>
    <row r="123" spans="1:9" s="21" customFormat="1" ht="16.5" outlineLevel="4" x14ac:dyDescent="0.25">
      <c r="A123" s="99" t="s">
        <v>176</v>
      </c>
      <c r="B123" s="14" t="s">
        <v>125</v>
      </c>
      <c r="C123" s="2" t="s">
        <v>23</v>
      </c>
      <c r="D123" s="13">
        <v>3.14</v>
      </c>
      <c r="E123" s="11">
        <v>119160</v>
      </c>
      <c r="F123" s="100">
        <f t="shared" si="12"/>
        <v>374162.4</v>
      </c>
      <c r="I123" s="39"/>
    </row>
    <row r="124" spans="1:9" s="21" customFormat="1" ht="16.5" outlineLevel="4" x14ac:dyDescent="0.25">
      <c r="A124" s="99" t="s">
        <v>177</v>
      </c>
      <c r="B124" s="14" t="s">
        <v>152</v>
      </c>
      <c r="C124" s="2" t="s">
        <v>23</v>
      </c>
      <c r="D124" s="13">
        <v>1.21</v>
      </c>
      <c r="E124" s="11">
        <v>135611</v>
      </c>
      <c r="F124" s="100">
        <f t="shared" si="12"/>
        <v>164089.31</v>
      </c>
      <c r="I124" s="39"/>
    </row>
    <row r="125" spans="1:9" s="21" customFormat="1" ht="16.5" outlineLevel="4" x14ac:dyDescent="0.25">
      <c r="A125" s="99" t="s">
        <v>178</v>
      </c>
      <c r="B125" s="14" t="s">
        <v>153</v>
      </c>
      <c r="C125" s="2" t="s">
        <v>24</v>
      </c>
      <c r="D125" s="13">
        <v>24.13</v>
      </c>
      <c r="E125" s="11">
        <v>58111</v>
      </c>
      <c r="F125" s="100">
        <f t="shared" si="12"/>
        <v>1402218.43</v>
      </c>
      <c r="I125" s="39"/>
    </row>
    <row r="126" spans="1:9" s="21" customFormat="1" ht="16.5" outlineLevel="4" x14ac:dyDescent="0.25">
      <c r="A126" s="99" t="s">
        <v>179</v>
      </c>
      <c r="B126" s="14" t="s">
        <v>154</v>
      </c>
      <c r="C126" s="2" t="s">
        <v>23</v>
      </c>
      <c r="D126" s="13">
        <v>0.86</v>
      </c>
      <c r="E126" s="11">
        <v>686519</v>
      </c>
      <c r="F126" s="100">
        <f t="shared" si="12"/>
        <v>590406.34</v>
      </c>
      <c r="I126" s="39"/>
    </row>
    <row r="127" spans="1:9" s="21" customFormat="1" ht="30.75" customHeight="1" outlineLevel="3" x14ac:dyDescent="0.25">
      <c r="A127" s="97" t="s">
        <v>231</v>
      </c>
      <c r="B127" s="80" t="s">
        <v>232</v>
      </c>
      <c r="C127" s="12"/>
      <c r="D127" s="12" t="s">
        <v>181</v>
      </c>
      <c r="E127" s="10"/>
      <c r="F127" s="98">
        <f>SUM(F128:F135)</f>
        <v>7420344.2800000003</v>
      </c>
      <c r="I127" s="39"/>
    </row>
    <row r="128" spans="1:9" s="21" customFormat="1" ht="16.5" outlineLevel="4" x14ac:dyDescent="0.25">
      <c r="A128" s="99" t="s">
        <v>233</v>
      </c>
      <c r="B128" s="14" t="s">
        <v>160</v>
      </c>
      <c r="C128" s="2" t="s">
        <v>60</v>
      </c>
      <c r="D128" s="13">
        <v>144</v>
      </c>
      <c r="E128" s="11">
        <v>18523</v>
      </c>
      <c r="F128" s="100">
        <f t="shared" ref="F128:F135" si="13">ROUND(D128*E128,2)</f>
        <v>2667312</v>
      </c>
      <c r="I128" s="39"/>
    </row>
    <row r="129" spans="1:9" s="21" customFormat="1" ht="16.5" outlineLevel="4" x14ac:dyDescent="0.25">
      <c r="A129" s="99" t="s">
        <v>234</v>
      </c>
      <c r="B129" s="14" t="s">
        <v>161</v>
      </c>
      <c r="C129" s="2" t="s">
        <v>133</v>
      </c>
      <c r="D129" s="13">
        <v>165.75</v>
      </c>
      <c r="E129" s="11">
        <v>9737</v>
      </c>
      <c r="F129" s="100">
        <f t="shared" si="13"/>
        <v>1613907.75</v>
      </c>
      <c r="I129" s="39"/>
    </row>
    <row r="130" spans="1:9" s="21" customFormat="1" ht="16.5" outlineLevel="4" x14ac:dyDescent="0.25">
      <c r="A130" s="99" t="s">
        <v>235</v>
      </c>
      <c r="B130" s="14" t="s">
        <v>162</v>
      </c>
      <c r="C130" s="2" t="s">
        <v>60</v>
      </c>
      <c r="D130" s="13">
        <v>34.39</v>
      </c>
      <c r="E130" s="11">
        <v>13442</v>
      </c>
      <c r="F130" s="100">
        <f t="shared" si="13"/>
        <v>462270.38</v>
      </c>
      <c r="I130" s="39"/>
    </row>
    <row r="131" spans="1:9" s="21" customFormat="1" ht="16.5" outlineLevel="4" x14ac:dyDescent="0.25">
      <c r="A131" s="99" t="s">
        <v>236</v>
      </c>
      <c r="B131" s="14" t="s">
        <v>163</v>
      </c>
      <c r="C131" s="2" t="s">
        <v>133</v>
      </c>
      <c r="D131" s="13">
        <v>58.46</v>
      </c>
      <c r="E131" s="11">
        <v>9033</v>
      </c>
      <c r="F131" s="100">
        <f t="shared" si="13"/>
        <v>528069.18000000005</v>
      </c>
      <c r="I131" s="39"/>
    </row>
    <row r="132" spans="1:9" s="21" customFormat="1" ht="16.5" outlineLevel="4" x14ac:dyDescent="0.25">
      <c r="A132" s="99" t="s">
        <v>237</v>
      </c>
      <c r="B132" s="14" t="s">
        <v>164</v>
      </c>
      <c r="C132" s="2" t="s">
        <v>23</v>
      </c>
      <c r="D132" s="13">
        <v>5.56</v>
      </c>
      <c r="E132" s="11">
        <v>26463</v>
      </c>
      <c r="F132" s="100">
        <f t="shared" si="13"/>
        <v>147134.28</v>
      </c>
      <c r="I132" s="39"/>
    </row>
    <row r="133" spans="1:9" s="21" customFormat="1" ht="16.5" outlineLevel="4" x14ac:dyDescent="0.25">
      <c r="A133" s="99" t="s">
        <v>238</v>
      </c>
      <c r="B133" s="14" t="s">
        <v>165</v>
      </c>
      <c r="C133" s="2" t="s">
        <v>23</v>
      </c>
      <c r="D133" s="13">
        <v>0.2</v>
      </c>
      <c r="E133" s="11">
        <v>402739</v>
      </c>
      <c r="F133" s="100">
        <f t="shared" si="13"/>
        <v>80547.8</v>
      </c>
      <c r="I133" s="39"/>
    </row>
    <row r="134" spans="1:9" s="21" customFormat="1" ht="16.5" outlineLevel="4" x14ac:dyDescent="0.25">
      <c r="A134" s="99" t="s">
        <v>239</v>
      </c>
      <c r="B134" s="14" t="s">
        <v>166</v>
      </c>
      <c r="C134" s="2" t="s">
        <v>23</v>
      </c>
      <c r="D134" s="13">
        <v>1.96</v>
      </c>
      <c r="E134" s="11">
        <v>686519</v>
      </c>
      <c r="F134" s="100">
        <f t="shared" si="13"/>
        <v>1345577.24</v>
      </c>
      <c r="I134" s="39"/>
    </row>
    <row r="135" spans="1:9" s="21" customFormat="1" ht="16.5" outlineLevel="4" x14ac:dyDescent="0.25">
      <c r="A135" s="99" t="s">
        <v>240</v>
      </c>
      <c r="B135" s="14" t="s">
        <v>132</v>
      </c>
      <c r="C135" s="2" t="s">
        <v>133</v>
      </c>
      <c r="D135" s="13">
        <v>83.47</v>
      </c>
      <c r="E135" s="11">
        <v>6895</v>
      </c>
      <c r="F135" s="100">
        <f t="shared" si="13"/>
        <v>575525.65</v>
      </c>
      <c r="I135" s="39"/>
    </row>
    <row r="136" spans="1:9" s="21" customFormat="1" ht="30.75" customHeight="1" outlineLevel="3" x14ac:dyDescent="0.25">
      <c r="A136" s="97" t="s">
        <v>242</v>
      </c>
      <c r="B136" s="80" t="s">
        <v>173</v>
      </c>
      <c r="C136" s="12"/>
      <c r="D136" s="12" t="s">
        <v>181</v>
      </c>
      <c r="E136" s="10"/>
      <c r="F136" s="98">
        <f>SUM(F137:F145)</f>
        <v>5063133.96</v>
      </c>
      <c r="I136" s="39"/>
    </row>
    <row r="137" spans="1:9" s="21" customFormat="1" ht="16.5" outlineLevel="4" x14ac:dyDescent="0.25">
      <c r="A137" s="99" t="s">
        <v>62</v>
      </c>
      <c r="B137" s="14" t="s">
        <v>160</v>
      </c>
      <c r="C137" s="2" t="s">
        <v>60</v>
      </c>
      <c r="D137" s="13">
        <v>45.51</v>
      </c>
      <c r="E137" s="11">
        <v>18523</v>
      </c>
      <c r="F137" s="100">
        <f t="shared" ref="F137:F145" si="14">ROUND(D137*E137,2)</f>
        <v>842981.73</v>
      </c>
      <c r="I137" s="39"/>
    </row>
    <row r="138" spans="1:9" s="21" customFormat="1" ht="16.5" outlineLevel="4" x14ac:dyDescent="0.25">
      <c r="A138" s="99" t="s">
        <v>243</v>
      </c>
      <c r="B138" s="14" t="s">
        <v>161</v>
      </c>
      <c r="C138" s="2" t="s">
        <v>133</v>
      </c>
      <c r="D138" s="13">
        <v>69.22</v>
      </c>
      <c r="E138" s="11">
        <v>9737</v>
      </c>
      <c r="F138" s="100">
        <f t="shared" si="14"/>
        <v>673995.14</v>
      </c>
      <c r="I138" s="39"/>
    </row>
    <row r="139" spans="1:9" s="21" customFormat="1" ht="16.5" outlineLevel="4" x14ac:dyDescent="0.25">
      <c r="A139" s="99" t="s">
        <v>244</v>
      </c>
      <c r="B139" s="14" t="s">
        <v>174</v>
      </c>
      <c r="C139" s="2" t="s">
        <v>60</v>
      </c>
      <c r="D139" s="13">
        <v>19.690000000000001</v>
      </c>
      <c r="E139" s="11">
        <v>13442</v>
      </c>
      <c r="F139" s="100">
        <f t="shared" si="14"/>
        <v>264672.98</v>
      </c>
      <c r="I139" s="39"/>
    </row>
    <row r="140" spans="1:9" s="21" customFormat="1" ht="16.5" outlineLevel="4" x14ac:dyDescent="0.25">
      <c r="A140" s="99" t="s">
        <v>245</v>
      </c>
      <c r="B140" s="14" t="s">
        <v>163</v>
      </c>
      <c r="C140" s="2" t="s">
        <v>133</v>
      </c>
      <c r="D140" s="13">
        <v>26.06</v>
      </c>
      <c r="E140" s="11">
        <v>9033</v>
      </c>
      <c r="F140" s="100">
        <f t="shared" si="14"/>
        <v>235399.98</v>
      </c>
      <c r="I140" s="39"/>
    </row>
    <row r="141" spans="1:9" s="21" customFormat="1" ht="16.5" outlineLevel="4" x14ac:dyDescent="0.25">
      <c r="A141" s="99" t="s">
        <v>442</v>
      </c>
      <c r="B141" s="14" t="s">
        <v>164</v>
      </c>
      <c r="C141" s="2" t="s">
        <v>23</v>
      </c>
      <c r="D141" s="13">
        <v>5.56</v>
      </c>
      <c r="E141" s="11">
        <v>110128</v>
      </c>
      <c r="F141" s="100">
        <f t="shared" si="14"/>
        <v>612311.68000000005</v>
      </c>
      <c r="I141" s="39"/>
    </row>
    <row r="142" spans="1:9" s="21" customFormat="1" ht="16.5" outlineLevel="4" x14ac:dyDescent="0.25">
      <c r="A142" s="99" t="s">
        <v>443</v>
      </c>
      <c r="B142" s="14" t="s">
        <v>165</v>
      </c>
      <c r="C142" s="2" t="s">
        <v>23</v>
      </c>
      <c r="D142" s="13">
        <v>0.2</v>
      </c>
      <c r="E142" s="11">
        <v>402739</v>
      </c>
      <c r="F142" s="100">
        <f t="shared" si="14"/>
        <v>80547.8</v>
      </c>
      <c r="I142" s="39"/>
    </row>
    <row r="143" spans="1:9" s="21" customFormat="1" ht="16.5" outlineLevel="4" x14ac:dyDescent="0.25">
      <c r="A143" s="99" t="s">
        <v>444</v>
      </c>
      <c r="B143" s="14" t="s">
        <v>166</v>
      </c>
      <c r="C143" s="2" t="s">
        <v>23</v>
      </c>
      <c r="D143" s="13">
        <v>1.96</v>
      </c>
      <c r="E143" s="11">
        <v>686519</v>
      </c>
      <c r="F143" s="100">
        <f t="shared" si="14"/>
        <v>1345577.24</v>
      </c>
      <c r="I143" s="39"/>
    </row>
    <row r="144" spans="1:9" s="21" customFormat="1" ht="16.5" outlineLevel="4" x14ac:dyDescent="0.25">
      <c r="A144" s="99" t="s">
        <v>445</v>
      </c>
      <c r="B144" s="14" t="s">
        <v>132</v>
      </c>
      <c r="C144" s="2" t="s">
        <v>133</v>
      </c>
      <c r="D144" s="13">
        <v>83.47</v>
      </c>
      <c r="E144" s="11">
        <v>6895</v>
      </c>
      <c r="F144" s="100">
        <f t="shared" si="14"/>
        <v>575525.65</v>
      </c>
      <c r="I144" s="39"/>
    </row>
    <row r="145" spans="1:9" s="21" customFormat="1" ht="16.5" outlineLevel="4" x14ac:dyDescent="0.25">
      <c r="A145" s="99" t="s">
        <v>446</v>
      </c>
      <c r="B145" s="14" t="s">
        <v>124</v>
      </c>
      <c r="C145" s="2" t="s">
        <v>23</v>
      </c>
      <c r="D145" s="13">
        <v>7.52</v>
      </c>
      <c r="E145" s="11">
        <v>57463</v>
      </c>
      <c r="F145" s="100">
        <f t="shared" si="14"/>
        <v>432121.76</v>
      </c>
      <c r="I145" s="39"/>
    </row>
    <row r="146" spans="1:9" s="21" customFormat="1" ht="30.75" customHeight="1" outlineLevel="3" x14ac:dyDescent="0.25">
      <c r="A146" s="97" t="s">
        <v>422</v>
      </c>
      <c r="B146" s="80" t="s">
        <v>246</v>
      </c>
      <c r="C146" s="12"/>
      <c r="D146" s="12" t="s">
        <v>181</v>
      </c>
      <c r="E146" s="10"/>
      <c r="F146" s="98">
        <f>SUM(F147:F150)</f>
        <v>0</v>
      </c>
      <c r="I146" s="39"/>
    </row>
    <row r="147" spans="1:9" s="21" customFormat="1" ht="16.5" outlineLevel="4" x14ac:dyDescent="0.25">
      <c r="A147" s="99" t="s">
        <v>447</v>
      </c>
      <c r="B147" s="14" t="s">
        <v>160</v>
      </c>
      <c r="C147" s="2" t="s">
        <v>60</v>
      </c>
      <c r="D147" s="13">
        <v>0</v>
      </c>
      <c r="E147" s="11">
        <v>18523</v>
      </c>
      <c r="F147" s="100">
        <f t="shared" ref="F147:F150" si="15">ROUND(D147*E147,2)</f>
        <v>0</v>
      </c>
      <c r="I147" s="39"/>
    </row>
    <row r="148" spans="1:9" s="21" customFormat="1" ht="16.5" outlineLevel="4" x14ac:dyDescent="0.25">
      <c r="A148" s="99" t="s">
        <v>448</v>
      </c>
      <c r="B148" s="14" t="s">
        <v>161</v>
      </c>
      <c r="C148" s="2" t="s">
        <v>133</v>
      </c>
      <c r="D148" s="13">
        <v>0</v>
      </c>
      <c r="E148" s="11">
        <v>11786</v>
      </c>
      <c r="F148" s="100">
        <f t="shared" si="15"/>
        <v>0</v>
      </c>
      <c r="I148" s="39"/>
    </row>
    <row r="149" spans="1:9" s="21" customFormat="1" ht="16.5" outlineLevel="4" x14ac:dyDescent="0.25">
      <c r="A149" s="99" t="s">
        <v>449</v>
      </c>
      <c r="B149" s="14" t="s">
        <v>162</v>
      </c>
      <c r="C149" s="2" t="s">
        <v>60</v>
      </c>
      <c r="D149" s="13">
        <v>0</v>
      </c>
      <c r="E149" s="11">
        <v>13442</v>
      </c>
      <c r="F149" s="100">
        <f t="shared" si="15"/>
        <v>0</v>
      </c>
      <c r="I149" s="39"/>
    </row>
    <row r="150" spans="1:9" s="21" customFormat="1" ht="16.5" outlineLevel="4" x14ac:dyDescent="0.25">
      <c r="A150" s="99" t="s">
        <v>450</v>
      </c>
      <c r="B150" s="14" t="s">
        <v>163</v>
      </c>
      <c r="C150" s="2" t="s">
        <v>133</v>
      </c>
      <c r="D150" s="13">
        <v>0</v>
      </c>
      <c r="E150" s="11">
        <v>11082</v>
      </c>
      <c r="F150" s="100">
        <f t="shared" si="15"/>
        <v>0</v>
      </c>
      <c r="I150" s="39"/>
    </row>
    <row r="151" spans="1:9" s="21" customFormat="1" ht="30.75" customHeight="1" outlineLevel="3" x14ac:dyDescent="0.25">
      <c r="A151" s="97" t="s">
        <v>247</v>
      </c>
      <c r="B151" s="80" t="s">
        <v>248</v>
      </c>
      <c r="C151" s="12"/>
      <c r="D151" s="12" t="s">
        <v>181</v>
      </c>
      <c r="E151" s="10"/>
      <c r="F151" s="98">
        <f>SUM(F152:F155)</f>
        <v>477201.02</v>
      </c>
      <c r="I151" s="39"/>
    </row>
    <row r="152" spans="1:9" s="21" customFormat="1" ht="16.5" outlineLevel="4" x14ac:dyDescent="0.25">
      <c r="A152" s="99" t="s">
        <v>249</v>
      </c>
      <c r="B152" s="14" t="s">
        <v>250</v>
      </c>
      <c r="C152" s="2" t="s">
        <v>23</v>
      </c>
      <c r="D152" s="13">
        <v>0.06</v>
      </c>
      <c r="E152" s="11">
        <v>686519</v>
      </c>
      <c r="F152" s="100">
        <f t="shared" ref="F152:F155" si="16">ROUND(D152*E152,2)</f>
        <v>41191.14</v>
      </c>
      <c r="I152" s="39"/>
    </row>
    <row r="153" spans="1:9" s="21" customFormat="1" ht="16.5" outlineLevel="4" x14ac:dyDescent="0.25">
      <c r="A153" s="99" t="s">
        <v>451</v>
      </c>
      <c r="B153" s="14" t="s">
        <v>251</v>
      </c>
      <c r="C153" s="2" t="s">
        <v>24</v>
      </c>
      <c r="D153" s="13">
        <v>3.99</v>
      </c>
      <c r="E153" s="11">
        <v>102742</v>
      </c>
      <c r="F153" s="100">
        <f t="shared" si="16"/>
        <v>409940.58</v>
      </c>
      <c r="I153" s="39"/>
    </row>
    <row r="154" spans="1:9" s="21" customFormat="1" ht="16.5" outlineLevel="4" x14ac:dyDescent="0.25">
      <c r="A154" s="99" t="s">
        <v>452</v>
      </c>
      <c r="B154" s="14" t="s">
        <v>252</v>
      </c>
      <c r="C154" s="2" t="s">
        <v>24</v>
      </c>
      <c r="D154" s="13">
        <v>0.3</v>
      </c>
      <c r="E154" s="11">
        <v>83680</v>
      </c>
      <c r="F154" s="100">
        <f t="shared" si="16"/>
        <v>25104</v>
      </c>
      <c r="I154" s="39"/>
    </row>
    <row r="155" spans="1:9" s="21" customFormat="1" ht="16.5" outlineLevel="4" x14ac:dyDescent="0.25">
      <c r="A155" s="99" t="s">
        <v>453</v>
      </c>
      <c r="B155" s="14" t="s">
        <v>132</v>
      </c>
      <c r="C155" s="2" t="s">
        <v>133</v>
      </c>
      <c r="D155" s="13">
        <v>0.14000000000000001</v>
      </c>
      <c r="E155" s="11">
        <v>6895</v>
      </c>
      <c r="F155" s="100">
        <f t="shared" si="16"/>
        <v>965.3</v>
      </c>
      <c r="I155" s="39"/>
    </row>
    <row r="156" spans="1:9" s="21" customFormat="1" ht="30.75" customHeight="1" outlineLevel="3" x14ac:dyDescent="0.25">
      <c r="A156" s="97" t="s">
        <v>423</v>
      </c>
      <c r="B156" s="80" t="s">
        <v>253</v>
      </c>
      <c r="C156" s="12"/>
      <c r="D156" s="12" t="s">
        <v>181</v>
      </c>
      <c r="E156" s="10"/>
      <c r="F156" s="98">
        <f>SUM(F157:F161)</f>
        <v>0</v>
      </c>
      <c r="I156" s="39"/>
    </row>
    <row r="157" spans="1:9" s="21" customFormat="1" ht="16.5" outlineLevel="4" x14ac:dyDescent="0.25">
      <c r="A157" s="99" t="s">
        <v>454</v>
      </c>
      <c r="B157" s="14" t="s">
        <v>251</v>
      </c>
      <c r="C157" s="2" t="s">
        <v>24</v>
      </c>
      <c r="D157" s="13">
        <v>0</v>
      </c>
      <c r="E157" s="11">
        <v>102742</v>
      </c>
      <c r="F157" s="100">
        <f t="shared" ref="F157:F161" si="17">ROUND(D157*E157,2)</f>
        <v>0</v>
      </c>
      <c r="I157" s="39"/>
    </row>
    <row r="158" spans="1:9" s="21" customFormat="1" ht="16.5" outlineLevel="4" x14ac:dyDescent="0.25">
      <c r="A158" s="99" t="s">
        <v>455</v>
      </c>
      <c r="B158" s="14" t="s">
        <v>254</v>
      </c>
      <c r="C158" s="2" t="s">
        <v>24</v>
      </c>
      <c r="D158" s="13">
        <v>0</v>
      </c>
      <c r="E158" s="11">
        <v>135450</v>
      </c>
      <c r="F158" s="100">
        <f t="shared" si="17"/>
        <v>0</v>
      </c>
      <c r="I158" s="39"/>
    </row>
    <row r="159" spans="1:9" s="21" customFormat="1" ht="16.5" outlineLevel="4" x14ac:dyDescent="0.25">
      <c r="A159" s="99" t="s">
        <v>456</v>
      </c>
      <c r="B159" s="14" t="s">
        <v>250</v>
      </c>
      <c r="C159" s="2" t="s">
        <v>23</v>
      </c>
      <c r="D159" s="13">
        <v>0</v>
      </c>
      <c r="E159" s="11">
        <v>686519</v>
      </c>
      <c r="F159" s="100">
        <f t="shared" si="17"/>
        <v>0</v>
      </c>
      <c r="I159" s="39"/>
    </row>
    <row r="160" spans="1:9" s="21" customFormat="1" ht="16.5" outlineLevel="4" x14ac:dyDescent="0.25">
      <c r="A160" s="99" t="s">
        <v>457</v>
      </c>
      <c r="B160" s="14" t="s">
        <v>132</v>
      </c>
      <c r="C160" s="2" t="s">
        <v>133</v>
      </c>
      <c r="D160" s="13">
        <v>0</v>
      </c>
      <c r="E160" s="11">
        <v>6895</v>
      </c>
      <c r="F160" s="100">
        <f t="shared" si="17"/>
        <v>0</v>
      </c>
      <c r="I160" s="39"/>
    </row>
    <row r="161" spans="1:9" s="21" customFormat="1" ht="16.5" outlineLevel="4" x14ac:dyDescent="0.25">
      <c r="A161" s="99" t="s">
        <v>458</v>
      </c>
      <c r="B161" s="14" t="s">
        <v>124</v>
      </c>
      <c r="C161" s="2" t="s">
        <v>23</v>
      </c>
      <c r="D161" s="13">
        <v>0</v>
      </c>
      <c r="E161" s="11">
        <v>57463</v>
      </c>
      <c r="F161" s="100">
        <f t="shared" si="17"/>
        <v>0</v>
      </c>
      <c r="I161" s="39"/>
    </row>
    <row r="162" spans="1:9" s="21" customFormat="1" ht="16.5" customHeight="1" outlineLevel="2" x14ac:dyDescent="0.25">
      <c r="A162" s="97">
        <v>5</v>
      </c>
      <c r="B162" s="79" t="s">
        <v>255</v>
      </c>
      <c r="C162" s="12"/>
      <c r="D162" s="12" t="s">
        <v>181</v>
      </c>
      <c r="E162" s="10"/>
      <c r="F162" s="98">
        <f>F163+F174+F187+F194+F208+F228</f>
        <v>50903119</v>
      </c>
      <c r="I162" s="39"/>
    </row>
    <row r="163" spans="1:9" s="21" customFormat="1" ht="16.5" customHeight="1" outlineLevel="3" x14ac:dyDescent="0.25">
      <c r="A163" s="97" t="s">
        <v>256</v>
      </c>
      <c r="B163" s="79" t="s">
        <v>257</v>
      </c>
      <c r="C163" s="12"/>
      <c r="D163" s="12" t="s">
        <v>181</v>
      </c>
      <c r="E163" s="10"/>
      <c r="F163" s="98">
        <f>SUM(F164:F173)</f>
        <v>5676344</v>
      </c>
      <c r="I163" s="39"/>
    </row>
    <row r="164" spans="1:9" s="21" customFormat="1" ht="39.75" customHeight="1" outlineLevel="4" x14ac:dyDescent="0.25">
      <c r="A164" s="99" t="s">
        <v>258</v>
      </c>
      <c r="B164" s="14" t="s">
        <v>259</v>
      </c>
      <c r="C164" s="2" t="s">
        <v>1</v>
      </c>
      <c r="D164" s="13">
        <v>1</v>
      </c>
      <c r="E164" s="11">
        <v>195850</v>
      </c>
      <c r="F164" s="100">
        <f t="shared" ref="F164:F173" si="18">ROUND(D164*E164,2)</f>
        <v>195850</v>
      </c>
      <c r="I164" s="39"/>
    </row>
    <row r="165" spans="1:9" s="21" customFormat="1" ht="33" outlineLevel="4" x14ac:dyDescent="0.25">
      <c r="A165" s="99" t="s">
        <v>260</v>
      </c>
      <c r="B165" s="14" t="s">
        <v>261</v>
      </c>
      <c r="C165" s="2" t="s">
        <v>1</v>
      </c>
      <c r="D165" s="13">
        <v>1</v>
      </c>
      <c r="E165" s="11">
        <v>240387</v>
      </c>
      <c r="F165" s="100">
        <f t="shared" si="18"/>
        <v>240387</v>
      </c>
      <c r="I165" s="39"/>
    </row>
    <row r="166" spans="1:9" s="21" customFormat="1" ht="33" outlineLevel="4" x14ac:dyDescent="0.25">
      <c r="A166" s="99" t="s">
        <v>262</v>
      </c>
      <c r="B166" s="14" t="s">
        <v>263</v>
      </c>
      <c r="C166" s="2" t="s">
        <v>1</v>
      </c>
      <c r="D166" s="13">
        <v>1</v>
      </c>
      <c r="E166" s="11">
        <v>581246</v>
      </c>
      <c r="F166" s="100">
        <f t="shared" si="18"/>
        <v>581246</v>
      </c>
      <c r="I166" s="39"/>
    </row>
    <row r="167" spans="1:9" s="21" customFormat="1" ht="33" outlineLevel="4" x14ac:dyDescent="0.25">
      <c r="A167" s="99" t="s">
        <v>264</v>
      </c>
      <c r="B167" s="14" t="s">
        <v>265</v>
      </c>
      <c r="C167" s="2" t="s">
        <v>1</v>
      </c>
      <c r="D167" s="13">
        <v>1</v>
      </c>
      <c r="E167" s="11">
        <v>135084</v>
      </c>
      <c r="F167" s="100">
        <f t="shared" si="18"/>
        <v>135084</v>
      </c>
      <c r="I167" s="39"/>
    </row>
    <row r="168" spans="1:9" s="21" customFormat="1" ht="16.5" outlineLevel="4" x14ac:dyDescent="0.25">
      <c r="A168" s="99" t="s">
        <v>266</v>
      </c>
      <c r="B168" s="14" t="s">
        <v>267</v>
      </c>
      <c r="C168" s="2" t="s">
        <v>1</v>
      </c>
      <c r="D168" s="13">
        <v>3</v>
      </c>
      <c r="E168" s="11">
        <v>21825</v>
      </c>
      <c r="F168" s="100">
        <f t="shared" si="18"/>
        <v>65475</v>
      </c>
      <c r="I168" s="39"/>
    </row>
    <row r="169" spans="1:9" s="21" customFormat="1" ht="16.5" outlineLevel="4" x14ac:dyDescent="0.25">
      <c r="A169" s="99" t="s">
        <v>268</v>
      </c>
      <c r="B169" s="14" t="s">
        <v>269</v>
      </c>
      <c r="C169" s="2" t="s">
        <v>60</v>
      </c>
      <c r="D169" s="13">
        <v>26</v>
      </c>
      <c r="E169" s="11">
        <v>38025</v>
      </c>
      <c r="F169" s="100">
        <f t="shared" si="18"/>
        <v>988650</v>
      </c>
      <c r="I169" s="39"/>
    </row>
    <row r="170" spans="1:9" s="21" customFormat="1" ht="16.5" outlineLevel="4" x14ac:dyDescent="0.25">
      <c r="A170" s="99" t="s">
        <v>270</v>
      </c>
      <c r="B170" s="14" t="s">
        <v>269</v>
      </c>
      <c r="C170" s="2" t="s">
        <v>60</v>
      </c>
      <c r="D170" s="13">
        <v>0</v>
      </c>
      <c r="E170" s="11">
        <v>38902</v>
      </c>
      <c r="F170" s="100">
        <f t="shared" si="18"/>
        <v>0</v>
      </c>
      <c r="I170" s="39"/>
    </row>
    <row r="171" spans="1:9" s="21" customFormat="1" ht="49.5" outlineLevel="4" x14ac:dyDescent="0.25">
      <c r="A171" s="99" t="s">
        <v>271</v>
      </c>
      <c r="B171" s="14" t="s">
        <v>272</v>
      </c>
      <c r="C171" s="2" t="s">
        <v>1</v>
      </c>
      <c r="D171" s="13">
        <v>4</v>
      </c>
      <c r="E171" s="11">
        <v>780846</v>
      </c>
      <c r="F171" s="100">
        <f t="shared" si="18"/>
        <v>3123384</v>
      </c>
      <c r="I171" s="39"/>
    </row>
    <row r="172" spans="1:9" s="21" customFormat="1" ht="16.5" outlineLevel="4" x14ac:dyDescent="0.25">
      <c r="A172" s="99" t="s">
        <v>273</v>
      </c>
      <c r="B172" s="14" t="s">
        <v>274</v>
      </c>
      <c r="C172" s="2" t="s">
        <v>1</v>
      </c>
      <c r="D172" s="13">
        <v>1</v>
      </c>
      <c r="E172" s="11">
        <v>346268</v>
      </c>
      <c r="F172" s="100">
        <f t="shared" si="18"/>
        <v>346268</v>
      </c>
      <c r="I172" s="39"/>
    </row>
    <row r="173" spans="1:9" s="21" customFormat="1" ht="49.5" outlineLevel="4" x14ac:dyDescent="0.25">
      <c r="A173" s="99" t="s">
        <v>459</v>
      </c>
      <c r="B173" s="14" t="s">
        <v>275</v>
      </c>
      <c r="C173" s="2" t="s">
        <v>1</v>
      </c>
      <c r="D173" s="13">
        <v>0</v>
      </c>
      <c r="E173" s="11">
        <v>6521</v>
      </c>
      <c r="F173" s="100">
        <f t="shared" si="18"/>
        <v>0</v>
      </c>
      <c r="I173" s="39"/>
    </row>
    <row r="174" spans="1:9" s="21" customFormat="1" ht="16.5" customHeight="1" outlineLevel="3" x14ac:dyDescent="0.25">
      <c r="A174" s="97" t="s">
        <v>276</v>
      </c>
      <c r="B174" s="79" t="s">
        <v>277</v>
      </c>
      <c r="C174" s="12"/>
      <c r="D174" s="12" t="s">
        <v>181</v>
      </c>
      <c r="E174" s="10"/>
      <c r="F174" s="98">
        <f>SUM(F175:F186)</f>
        <v>2042895</v>
      </c>
      <c r="I174" s="39"/>
    </row>
    <row r="175" spans="1:9" s="21" customFormat="1" ht="39.75" customHeight="1" outlineLevel="4" x14ac:dyDescent="0.25">
      <c r="A175" s="99" t="s">
        <v>278</v>
      </c>
      <c r="B175" s="14" t="s">
        <v>279</v>
      </c>
      <c r="C175" s="2" t="s">
        <v>1</v>
      </c>
      <c r="D175" s="13">
        <v>1</v>
      </c>
      <c r="E175" s="11">
        <v>495085</v>
      </c>
      <c r="F175" s="100">
        <f t="shared" ref="F175:F186" si="19">ROUND(D175*E175,2)</f>
        <v>495085</v>
      </c>
      <c r="I175" s="39"/>
    </row>
    <row r="176" spans="1:9" s="21" customFormat="1" ht="33" outlineLevel="4" x14ac:dyDescent="0.25">
      <c r="A176" s="99" t="s">
        <v>280</v>
      </c>
      <c r="B176" s="14" t="s">
        <v>281</v>
      </c>
      <c r="C176" s="2" t="s">
        <v>1</v>
      </c>
      <c r="D176" s="13">
        <v>2</v>
      </c>
      <c r="E176" s="11">
        <v>272309</v>
      </c>
      <c r="F176" s="100">
        <f t="shared" si="19"/>
        <v>544618</v>
      </c>
      <c r="I176" s="39"/>
    </row>
    <row r="177" spans="1:9" s="21" customFormat="1" ht="16.5" outlineLevel="4" x14ac:dyDescent="0.25">
      <c r="A177" s="99" t="s">
        <v>282</v>
      </c>
      <c r="B177" s="14" t="s">
        <v>283</v>
      </c>
      <c r="C177" s="2" t="s">
        <v>1</v>
      </c>
      <c r="D177" s="13">
        <v>0</v>
      </c>
      <c r="E177" s="11">
        <v>272309</v>
      </c>
      <c r="F177" s="100">
        <f t="shared" si="19"/>
        <v>0</v>
      </c>
      <c r="I177" s="39"/>
    </row>
    <row r="178" spans="1:9" s="21" customFormat="1" ht="49.5" outlineLevel="4" x14ac:dyDescent="0.25">
      <c r="A178" s="99" t="s">
        <v>284</v>
      </c>
      <c r="B178" s="14" t="s">
        <v>285</v>
      </c>
      <c r="C178" s="2" t="s">
        <v>1</v>
      </c>
      <c r="D178" s="13">
        <v>0</v>
      </c>
      <c r="E178" s="11">
        <v>291533</v>
      </c>
      <c r="F178" s="100">
        <f t="shared" si="19"/>
        <v>0</v>
      </c>
      <c r="I178" s="39"/>
    </row>
    <row r="179" spans="1:9" s="21" customFormat="1" ht="49.5" outlineLevel="4" x14ac:dyDescent="0.25">
      <c r="A179" s="99" t="s">
        <v>286</v>
      </c>
      <c r="B179" s="14" t="s">
        <v>287</v>
      </c>
      <c r="C179" s="2" t="s">
        <v>1</v>
      </c>
      <c r="D179" s="13">
        <v>1</v>
      </c>
      <c r="E179" s="11">
        <v>213818</v>
      </c>
      <c r="F179" s="100">
        <f t="shared" si="19"/>
        <v>213818</v>
      </c>
      <c r="I179" s="39"/>
    </row>
    <row r="180" spans="1:9" s="21" customFormat="1" ht="33" outlineLevel="4" x14ac:dyDescent="0.25">
      <c r="A180" s="99" t="s">
        <v>288</v>
      </c>
      <c r="B180" s="14" t="s">
        <v>289</v>
      </c>
      <c r="C180" s="2" t="s">
        <v>1</v>
      </c>
      <c r="D180" s="13">
        <v>4</v>
      </c>
      <c r="E180" s="11">
        <v>26540</v>
      </c>
      <c r="F180" s="100">
        <f t="shared" si="19"/>
        <v>106160</v>
      </c>
      <c r="I180" s="39"/>
    </row>
    <row r="181" spans="1:9" s="21" customFormat="1" ht="33" outlineLevel="4" x14ac:dyDescent="0.25">
      <c r="A181" s="99" t="s">
        <v>290</v>
      </c>
      <c r="B181" s="14" t="s">
        <v>291</v>
      </c>
      <c r="C181" s="2" t="s">
        <v>1</v>
      </c>
      <c r="D181" s="13">
        <v>2</v>
      </c>
      <c r="E181" s="11">
        <v>61890</v>
      </c>
      <c r="F181" s="100">
        <f t="shared" si="19"/>
        <v>123780</v>
      </c>
      <c r="I181" s="39"/>
    </row>
    <row r="182" spans="1:9" s="21" customFormat="1" ht="33" outlineLevel="4" x14ac:dyDescent="0.25">
      <c r="A182" s="99" t="s">
        <v>292</v>
      </c>
      <c r="B182" s="14" t="s">
        <v>293</v>
      </c>
      <c r="C182" s="2" t="s">
        <v>1</v>
      </c>
      <c r="D182" s="13">
        <v>8</v>
      </c>
      <c r="E182" s="11">
        <v>34871</v>
      </c>
      <c r="F182" s="100">
        <f t="shared" si="19"/>
        <v>278968</v>
      </c>
      <c r="I182" s="39"/>
    </row>
    <row r="183" spans="1:9" s="21" customFormat="1" ht="33" outlineLevel="4" x14ac:dyDescent="0.25">
      <c r="A183" s="99" t="s">
        <v>460</v>
      </c>
      <c r="B183" s="14" t="s">
        <v>294</v>
      </c>
      <c r="C183" s="2" t="s">
        <v>1</v>
      </c>
      <c r="D183" s="13">
        <v>2</v>
      </c>
      <c r="E183" s="11">
        <v>40940</v>
      </c>
      <c r="F183" s="100">
        <f t="shared" si="19"/>
        <v>81880</v>
      </c>
      <c r="I183" s="39"/>
    </row>
    <row r="184" spans="1:9" s="21" customFormat="1" ht="33" outlineLevel="4" x14ac:dyDescent="0.25">
      <c r="A184" s="99" t="s">
        <v>461</v>
      </c>
      <c r="B184" s="14" t="s">
        <v>295</v>
      </c>
      <c r="C184" s="2" t="s">
        <v>1</v>
      </c>
      <c r="D184" s="13">
        <v>1</v>
      </c>
      <c r="E184" s="11">
        <v>198586</v>
      </c>
      <c r="F184" s="100">
        <f t="shared" si="19"/>
        <v>198586</v>
      </c>
      <c r="I184" s="39"/>
    </row>
    <row r="185" spans="1:9" s="21" customFormat="1" ht="16.5" outlineLevel="4" x14ac:dyDescent="0.25">
      <c r="A185" s="99" t="s">
        <v>462</v>
      </c>
      <c r="B185" s="14" t="s">
        <v>296</v>
      </c>
      <c r="C185" s="2" t="s">
        <v>1</v>
      </c>
      <c r="D185" s="13">
        <v>0</v>
      </c>
      <c r="E185" s="11">
        <v>274447</v>
      </c>
      <c r="F185" s="100">
        <f t="shared" si="19"/>
        <v>0</v>
      </c>
      <c r="I185" s="39"/>
    </row>
    <row r="186" spans="1:9" s="21" customFormat="1" ht="33" outlineLevel="4" x14ac:dyDescent="0.25">
      <c r="A186" s="99" t="s">
        <v>463</v>
      </c>
      <c r="B186" s="14" t="s">
        <v>297</v>
      </c>
      <c r="C186" s="2" t="s">
        <v>1</v>
      </c>
      <c r="D186" s="13">
        <v>0</v>
      </c>
      <c r="E186" s="11">
        <v>49719</v>
      </c>
      <c r="F186" s="100">
        <f t="shared" si="19"/>
        <v>0</v>
      </c>
      <c r="I186" s="39"/>
    </row>
    <row r="187" spans="1:9" s="21" customFormat="1" ht="30" customHeight="1" outlineLevel="3" x14ac:dyDescent="0.25">
      <c r="A187" s="97" t="s">
        <v>298</v>
      </c>
      <c r="B187" s="80" t="s">
        <v>299</v>
      </c>
      <c r="C187" s="12"/>
      <c r="D187" s="12" t="s">
        <v>181</v>
      </c>
      <c r="E187" s="10"/>
      <c r="F187" s="98">
        <f>SUM(F188:F193)</f>
        <v>2936688</v>
      </c>
      <c r="I187" s="39"/>
    </row>
    <row r="188" spans="1:9" s="21" customFormat="1" ht="39.75" customHeight="1" outlineLevel="4" x14ac:dyDescent="0.25">
      <c r="A188" s="99" t="s">
        <v>300</v>
      </c>
      <c r="B188" s="14" t="s">
        <v>301</v>
      </c>
      <c r="C188" s="2" t="s">
        <v>60</v>
      </c>
      <c r="D188" s="13">
        <v>3</v>
      </c>
      <c r="E188" s="11">
        <v>55532</v>
      </c>
      <c r="F188" s="100">
        <f t="shared" ref="F188:F193" si="20">ROUND(D188*E188,2)</f>
        <v>166596</v>
      </c>
      <c r="I188" s="39"/>
    </row>
    <row r="189" spans="1:9" s="21" customFormat="1" ht="49.5" outlineLevel="4" x14ac:dyDescent="0.25">
      <c r="A189" s="99" t="s">
        <v>302</v>
      </c>
      <c r="B189" s="14" t="s">
        <v>303</v>
      </c>
      <c r="C189" s="2" t="s">
        <v>60</v>
      </c>
      <c r="D189" s="13">
        <v>0</v>
      </c>
      <c r="E189" s="11">
        <v>70448</v>
      </c>
      <c r="F189" s="100">
        <f t="shared" si="20"/>
        <v>0</v>
      </c>
      <c r="I189" s="39"/>
    </row>
    <row r="190" spans="1:9" s="21" customFormat="1" ht="49.5" outlineLevel="4" x14ac:dyDescent="0.25">
      <c r="A190" s="99" t="s">
        <v>304</v>
      </c>
      <c r="B190" s="14" t="s">
        <v>305</v>
      </c>
      <c r="C190" s="2" t="s">
        <v>60</v>
      </c>
      <c r="D190" s="13">
        <v>78</v>
      </c>
      <c r="E190" s="11">
        <v>35514</v>
      </c>
      <c r="F190" s="100">
        <f t="shared" si="20"/>
        <v>2770092</v>
      </c>
      <c r="I190" s="39"/>
    </row>
    <row r="191" spans="1:9" s="21" customFormat="1" ht="49.5" outlineLevel="4" x14ac:dyDescent="0.25">
      <c r="A191" s="99" t="s">
        <v>464</v>
      </c>
      <c r="B191" s="14" t="s">
        <v>306</v>
      </c>
      <c r="C191" s="2" t="s">
        <v>60</v>
      </c>
      <c r="D191" s="13">
        <v>0</v>
      </c>
      <c r="E191" s="11">
        <v>44811</v>
      </c>
      <c r="F191" s="100">
        <f t="shared" si="20"/>
        <v>0</v>
      </c>
      <c r="I191" s="39"/>
    </row>
    <row r="192" spans="1:9" s="21" customFormat="1" ht="49.5" outlineLevel="4" x14ac:dyDescent="0.25">
      <c r="A192" s="99" t="s">
        <v>465</v>
      </c>
      <c r="B192" s="14" t="s">
        <v>307</v>
      </c>
      <c r="C192" s="2" t="s">
        <v>60</v>
      </c>
      <c r="D192" s="13">
        <v>0</v>
      </c>
      <c r="E192" s="11">
        <v>46970</v>
      </c>
      <c r="F192" s="100">
        <f t="shared" si="20"/>
        <v>0</v>
      </c>
      <c r="I192" s="39"/>
    </row>
    <row r="193" spans="1:9" s="21" customFormat="1" ht="49.5" outlineLevel="4" x14ac:dyDescent="0.25">
      <c r="A193" s="99" t="s">
        <v>466</v>
      </c>
      <c r="B193" s="14" t="s">
        <v>308</v>
      </c>
      <c r="C193" s="2" t="s">
        <v>60</v>
      </c>
      <c r="D193" s="13">
        <v>0</v>
      </c>
      <c r="E193" s="11">
        <v>45086</v>
      </c>
      <c r="F193" s="100">
        <f t="shared" si="20"/>
        <v>0</v>
      </c>
      <c r="I193" s="39"/>
    </row>
    <row r="194" spans="1:9" s="21" customFormat="1" ht="16.5" customHeight="1" outlineLevel="3" x14ac:dyDescent="0.25">
      <c r="A194" s="97" t="s">
        <v>309</v>
      </c>
      <c r="B194" s="79" t="s">
        <v>310</v>
      </c>
      <c r="C194" s="12"/>
      <c r="D194" s="12"/>
      <c r="E194" s="10"/>
      <c r="F194" s="98">
        <f>F195+F199+F202</f>
        <v>14109608</v>
      </c>
      <c r="I194" s="39"/>
    </row>
    <row r="195" spans="1:9" s="21" customFormat="1" ht="16.5" customHeight="1" outlineLevel="4" x14ac:dyDescent="0.25">
      <c r="A195" s="97" t="s">
        <v>311</v>
      </c>
      <c r="B195" s="79" t="s">
        <v>312</v>
      </c>
      <c r="C195" s="12"/>
      <c r="D195" s="12"/>
      <c r="E195" s="10"/>
      <c r="F195" s="98">
        <f>SUM(F196:F198)</f>
        <v>8727290</v>
      </c>
      <c r="I195" s="39"/>
    </row>
    <row r="196" spans="1:9" s="21" customFormat="1" ht="49.5" outlineLevel="7" x14ac:dyDescent="0.25">
      <c r="A196" s="99" t="s">
        <v>313</v>
      </c>
      <c r="B196" s="14" t="s">
        <v>314</v>
      </c>
      <c r="C196" s="2" t="s">
        <v>1</v>
      </c>
      <c r="D196" s="13">
        <v>10</v>
      </c>
      <c r="E196" s="11">
        <v>489257</v>
      </c>
      <c r="F196" s="100">
        <f t="shared" ref="F196:F207" si="21">ROUND(D196*E196,2)</f>
        <v>4892570</v>
      </c>
      <c r="I196" s="39"/>
    </row>
    <row r="197" spans="1:9" s="21" customFormat="1" ht="33" outlineLevel="7" x14ac:dyDescent="0.25">
      <c r="A197" s="99" t="s">
        <v>315</v>
      </c>
      <c r="B197" s="14" t="s">
        <v>316</v>
      </c>
      <c r="C197" s="2" t="s">
        <v>1</v>
      </c>
      <c r="D197" s="13">
        <v>12</v>
      </c>
      <c r="E197" s="11">
        <v>319560</v>
      </c>
      <c r="F197" s="100">
        <f t="shared" si="21"/>
        <v>3834720</v>
      </c>
      <c r="I197" s="39"/>
    </row>
    <row r="198" spans="1:9" s="21" customFormat="1" ht="49.5" outlineLevel="7" x14ac:dyDescent="0.25">
      <c r="A198" s="99" t="s">
        <v>317</v>
      </c>
      <c r="B198" s="14" t="s">
        <v>318</v>
      </c>
      <c r="C198" s="2" t="s">
        <v>1</v>
      </c>
      <c r="D198" s="13">
        <v>0</v>
      </c>
      <c r="E198" s="11">
        <v>214637</v>
      </c>
      <c r="F198" s="100">
        <f t="shared" si="21"/>
        <v>0</v>
      </c>
      <c r="I198" s="39"/>
    </row>
    <row r="199" spans="1:9" s="21" customFormat="1" ht="28.5" customHeight="1" outlineLevel="4" x14ac:dyDescent="0.25">
      <c r="A199" s="97" t="s">
        <v>319</v>
      </c>
      <c r="B199" s="80" t="s">
        <v>320</v>
      </c>
      <c r="C199" s="12"/>
      <c r="D199" s="12"/>
      <c r="E199" s="10"/>
      <c r="F199" s="98">
        <f>SUM(F200:F201)</f>
        <v>816813</v>
      </c>
      <c r="I199" s="39"/>
    </row>
    <row r="200" spans="1:9" s="21" customFormat="1" ht="82.5" outlineLevel="5" x14ac:dyDescent="0.25">
      <c r="A200" s="99" t="s">
        <v>321</v>
      </c>
      <c r="B200" s="14" t="s">
        <v>322</v>
      </c>
      <c r="C200" s="2" t="s">
        <v>1</v>
      </c>
      <c r="D200" s="13">
        <v>1</v>
      </c>
      <c r="E200" s="11">
        <v>549179</v>
      </c>
      <c r="F200" s="100">
        <f t="shared" si="21"/>
        <v>549179</v>
      </c>
      <c r="I200" s="39"/>
    </row>
    <row r="201" spans="1:9" s="21" customFormat="1" ht="66" outlineLevel="5" x14ac:dyDescent="0.25">
      <c r="A201" s="99" t="s">
        <v>323</v>
      </c>
      <c r="B201" s="14" t="s">
        <v>324</v>
      </c>
      <c r="C201" s="2" t="s">
        <v>1</v>
      </c>
      <c r="D201" s="13">
        <v>1</v>
      </c>
      <c r="E201" s="11">
        <v>267634</v>
      </c>
      <c r="F201" s="100">
        <f t="shared" si="21"/>
        <v>267634</v>
      </c>
      <c r="I201" s="39"/>
    </row>
    <row r="202" spans="1:9" s="21" customFormat="1" ht="28.5" customHeight="1" outlineLevel="4" x14ac:dyDescent="0.25">
      <c r="A202" s="97" t="s">
        <v>325</v>
      </c>
      <c r="B202" s="80" t="s">
        <v>326</v>
      </c>
      <c r="C202" s="12"/>
      <c r="D202" s="12"/>
      <c r="E202" s="10"/>
      <c r="F202" s="98">
        <f>SUM(F203:F207)</f>
        <v>4565505</v>
      </c>
      <c r="I202" s="39"/>
    </row>
    <row r="203" spans="1:9" s="21" customFormat="1" ht="49.5" outlineLevel="5" x14ac:dyDescent="0.25">
      <c r="A203" s="99" t="s">
        <v>327</v>
      </c>
      <c r="B203" s="14" t="s">
        <v>328</v>
      </c>
      <c r="C203" s="2" t="s">
        <v>1</v>
      </c>
      <c r="D203" s="13">
        <v>17</v>
      </c>
      <c r="E203" s="11">
        <v>211072</v>
      </c>
      <c r="F203" s="100">
        <f t="shared" si="21"/>
        <v>3588224</v>
      </c>
      <c r="I203" s="39"/>
    </row>
    <row r="204" spans="1:9" s="21" customFormat="1" ht="49.5" outlineLevel="5" x14ac:dyDescent="0.25">
      <c r="A204" s="99" t="s">
        <v>329</v>
      </c>
      <c r="B204" s="14" t="s">
        <v>330</v>
      </c>
      <c r="C204" s="2" t="s">
        <v>1</v>
      </c>
      <c r="D204" s="13">
        <v>1</v>
      </c>
      <c r="E204" s="11">
        <v>354389</v>
      </c>
      <c r="F204" s="100">
        <f t="shared" si="21"/>
        <v>354389</v>
      </c>
      <c r="I204" s="39"/>
    </row>
    <row r="205" spans="1:9" s="21" customFormat="1" ht="49.5" outlineLevel="5" x14ac:dyDescent="0.25">
      <c r="A205" s="99" t="s">
        <v>331</v>
      </c>
      <c r="B205" s="14" t="s">
        <v>332</v>
      </c>
      <c r="C205" s="2" t="s">
        <v>1</v>
      </c>
      <c r="D205" s="13">
        <v>0</v>
      </c>
      <c r="E205" s="11">
        <v>214707</v>
      </c>
      <c r="F205" s="100">
        <f t="shared" si="21"/>
        <v>0</v>
      </c>
      <c r="I205" s="39"/>
    </row>
    <row r="206" spans="1:9" s="21" customFormat="1" ht="33" outlineLevel="5" x14ac:dyDescent="0.25">
      <c r="A206" s="99" t="s">
        <v>333</v>
      </c>
      <c r="B206" s="14" t="s">
        <v>334</v>
      </c>
      <c r="C206" s="2" t="s">
        <v>1</v>
      </c>
      <c r="D206" s="13">
        <v>4</v>
      </c>
      <c r="E206" s="11">
        <v>80727</v>
      </c>
      <c r="F206" s="100">
        <f t="shared" si="21"/>
        <v>322908</v>
      </c>
      <c r="I206" s="39"/>
    </row>
    <row r="207" spans="1:9" s="21" customFormat="1" ht="49.5" outlineLevel="5" x14ac:dyDescent="0.25">
      <c r="A207" s="99" t="s">
        <v>467</v>
      </c>
      <c r="B207" s="14" t="s">
        <v>335</v>
      </c>
      <c r="C207" s="2" t="s">
        <v>1</v>
      </c>
      <c r="D207" s="13">
        <v>4</v>
      </c>
      <c r="E207" s="11">
        <v>74996</v>
      </c>
      <c r="F207" s="100">
        <f t="shared" si="21"/>
        <v>299984</v>
      </c>
      <c r="I207" s="39"/>
    </row>
    <row r="208" spans="1:9" s="21" customFormat="1" ht="16.5" customHeight="1" outlineLevel="3" x14ac:dyDescent="0.25">
      <c r="A208" s="97" t="s">
        <v>336</v>
      </c>
      <c r="B208" s="79" t="s">
        <v>337</v>
      </c>
      <c r="C208" s="12"/>
      <c r="D208" s="12"/>
      <c r="E208" s="10"/>
      <c r="F208" s="98">
        <f>SUM(F209:F227)</f>
        <v>25589786</v>
      </c>
      <c r="I208" s="39"/>
    </row>
    <row r="209" spans="1:9" s="21" customFormat="1" ht="39.75" customHeight="1" outlineLevel="4" x14ac:dyDescent="0.25">
      <c r="A209" s="99" t="s">
        <v>338</v>
      </c>
      <c r="B209" s="14" t="s">
        <v>339</v>
      </c>
      <c r="C209" s="2" t="s">
        <v>1</v>
      </c>
      <c r="D209" s="13">
        <v>5</v>
      </c>
      <c r="E209" s="11">
        <v>138353</v>
      </c>
      <c r="F209" s="100">
        <f t="shared" ref="F209:F227" si="22">ROUND(D209*E209,2)</f>
        <v>691765</v>
      </c>
      <c r="I209" s="39"/>
    </row>
    <row r="210" spans="1:9" s="21" customFormat="1" ht="49.5" outlineLevel="4" x14ac:dyDescent="0.25">
      <c r="A210" s="99" t="s">
        <v>340</v>
      </c>
      <c r="B210" s="14" t="s">
        <v>341</v>
      </c>
      <c r="C210" s="2" t="s">
        <v>1</v>
      </c>
      <c r="D210" s="13">
        <v>0</v>
      </c>
      <c r="E210" s="11">
        <v>314611</v>
      </c>
      <c r="F210" s="100">
        <f t="shared" si="22"/>
        <v>0</v>
      </c>
      <c r="I210" s="39"/>
    </row>
    <row r="211" spans="1:9" s="21" customFormat="1" ht="66" outlineLevel="4" x14ac:dyDescent="0.25">
      <c r="A211" s="99" t="s">
        <v>342</v>
      </c>
      <c r="B211" s="14" t="s">
        <v>343</v>
      </c>
      <c r="C211" s="2" t="s">
        <v>1</v>
      </c>
      <c r="D211" s="13">
        <v>0</v>
      </c>
      <c r="E211" s="11">
        <v>381901</v>
      </c>
      <c r="F211" s="100">
        <f t="shared" si="22"/>
        <v>0</v>
      </c>
      <c r="I211" s="39"/>
    </row>
    <row r="212" spans="1:9" s="21" customFormat="1" ht="33" outlineLevel="4" x14ac:dyDescent="0.25">
      <c r="A212" s="99" t="s">
        <v>344</v>
      </c>
      <c r="B212" s="14" t="s">
        <v>345</v>
      </c>
      <c r="C212" s="2" t="s">
        <v>1</v>
      </c>
      <c r="D212" s="13">
        <v>14</v>
      </c>
      <c r="E212" s="11">
        <v>247844</v>
      </c>
      <c r="F212" s="100">
        <f t="shared" si="22"/>
        <v>3469816</v>
      </c>
      <c r="I212" s="39"/>
    </row>
    <row r="213" spans="1:9" s="21" customFormat="1" ht="49.5" outlineLevel="4" x14ac:dyDescent="0.25">
      <c r="A213" s="99" t="s">
        <v>346</v>
      </c>
      <c r="B213" s="14" t="s">
        <v>347</v>
      </c>
      <c r="C213" s="2" t="s">
        <v>1</v>
      </c>
      <c r="D213" s="13">
        <v>16</v>
      </c>
      <c r="E213" s="11">
        <v>219051</v>
      </c>
      <c r="F213" s="100">
        <f t="shared" si="22"/>
        <v>3504816</v>
      </c>
      <c r="I213" s="39"/>
    </row>
    <row r="214" spans="1:9" s="21" customFormat="1" ht="49.5" outlineLevel="4" x14ac:dyDescent="0.25">
      <c r="A214" s="99" t="s">
        <v>348</v>
      </c>
      <c r="B214" s="14" t="s">
        <v>349</v>
      </c>
      <c r="C214" s="2" t="s">
        <v>1</v>
      </c>
      <c r="D214" s="13">
        <v>16</v>
      </c>
      <c r="E214" s="11">
        <v>557571</v>
      </c>
      <c r="F214" s="100">
        <f t="shared" si="22"/>
        <v>8921136</v>
      </c>
      <c r="I214" s="39"/>
    </row>
    <row r="215" spans="1:9" s="21" customFormat="1" ht="49.5" outlineLevel="4" x14ac:dyDescent="0.25">
      <c r="A215" s="99" t="s">
        <v>350</v>
      </c>
      <c r="B215" s="14" t="s">
        <v>351</v>
      </c>
      <c r="C215" s="2" t="s">
        <v>1</v>
      </c>
      <c r="D215" s="13">
        <v>0</v>
      </c>
      <c r="E215" s="11">
        <v>208656</v>
      </c>
      <c r="F215" s="100">
        <f t="shared" si="22"/>
        <v>0</v>
      </c>
      <c r="I215" s="39"/>
    </row>
    <row r="216" spans="1:9" s="21" customFormat="1" ht="49.5" outlineLevel="4" x14ac:dyDescent="0.25">
      <c r="A216" s="99" t="s">
        <v>352</v>
      </c>
      <c r="B216" s="14" t="s">
        <v>353</v>
      </c>
      <c r="C216" s="2" t="s">
        <v>1</v>
      </c>
      <c r="D216" s="13">
        <v>14</v>
      </c>
      <c r="E216" s="11">
        <v>154447</v>
      </c>
      <c r="F216" s="100">
        <f t="shared" si="22"/>
        <v>2162258</v>
      </c>
      <c r="I216" s="39"/>
    </row>
    <row r="217" spans="1:9" s="21" customFormat="1" ht="33" outlineLevel="4" x14ac:dyDescent="0.25">
      <c r="A217" s="99" t="s">
        <v>354</v>
      </c>
      <c r="B217" s="14" t="s">
        <v>355</v>
      </c>
      <c r="C217" s="2" t="s">
        <v>1</v>
      </c>
      <c r="D217" s="13">
        <v>5</v>
      </c>
      <c r="E217" s="11">
        <v>120894</v>
      </c>
      <c r="F217" s="100">
        <f t="shared" si="22"/>
        <v>604470</v>
      </c>
      <c r="I217" s="39"/>
    </row>
    <row r="218" spans="1:9" s="21" customFormat="1" ht="49.5" outlineLevel="4" x14ac:dyDescent="0.25">
      <c r="A218" s="99" t="s">
        <v>356</v>
      </c>
      <c r="B218" s="14" t="s">
        <v>357</v>
      </c>
      <c r="C218" s="2" t="s">
        <v>1</v>
      </c>
      <c r="D218" s="13">
        <v>4</v>
      </c>
      <c r="E218" s="11">
        <v>262118</v>
      </c>
      <c r="F218" s="100">
        <f t="shared" si="22"/>
        <v>1048472</v>
      </c>
      <c r="I218" s="39"/>
    </row>
    <row r="219" spans="1:9" s="21" customFormat="1" ht="82.5" outlineLevel="4" x14ac:dyDescent="0.25">
      <c r="A219" s="99" t="s">
        <v>358</v>
      </c>
      <c r="B219" s="14" t="s">
        <v>359</v>
      </c>
      <c r="C219" s="2" t="s">
        <v>1</v>
      </c>
      <c r="D219" s="13">
        <v>4</v>
      </c>
      <c r="E219" s="11">
        <v>541544</v>
      </c>
      <c r="F219" s="100">
        <f t="shared" si="22"/>
        <v>2166176</v>
      </c>
      <c r="I219" s="39"/>
    </row>
    <row r="220" spans="1:9" s="21" customFormat="1" ht="49.5" outlineLevel="4" x14ac:dyDescent="0.25">
      <c r="A220" s="99" t="s">
        <v>360</v>
      </c>
      <c r="B220" s="14" t="s">
        <v>361</v>
      </c>
      <c r="C220" s="2" t="s">
        <v>1</v>
      </c>
      <c r="D220" s="13">
        <v>4</v>
      </c>
      <c r="E220" s="11">
        <v>209174</v>
      </c>
      <c r="F220" s="100">
        <f t="shared" si="22"/>
        <v>836696</v>
      </c>
      <c r="I220" s="39"/>
    </row>
    <row r="221" spans="1:9" s="21" customFormat="1" ht="49.5" outlineLevel="4" x14ac:dyDescent="0.25">
      <c r="A221" s="99" t="s">
        <v>362</v>
      </c>
      <c r="B221" s="14" t="s">
        <v>363</v>
      </c>
      <c r="C221" s="2" t="s">
        <v>1</v>
      </c>
      <c r="D221" s="13">
        <v>4</v>
      </c>
      <c r="E221" s="11">
        <v>74032</v>
      </c>
      <c r="F221" s="100">
        <f t="shared" si="22"/>
        <v>296128</v>
      </c>
      <c r="I221" s="39"/>
    </row>
    <row r="222" spans="1:9" s="21" customFormat="1" ht="66" outlineLevel="4" x14ac:dyDescent="0.25">
      <c r="A222" s="99" t="s">
        <v>364</v>
      </c>
      <c r="B222" s="14" t="s">
        <v>365</v>
      </c>
      <c r="C222" s="2" t="s">
        <v>1</v>
      </c>
      <c r="D222" s="13">
        <v>6</v>
      </c>
      <c r="E222" s="11">
        <v>188576</v>
      </c>
      <c r="F222" s="100">
        <f t="shared" si="22"/>
        <v>1131456</v>
      </c>
      <c r="I222" s="39"/>
    </row>
    <row r="223" spans="1:9" s="21" customFormat="1" ht="49.5" outlineLevel="4" x14ac:dyDescent="0.25">
      <c r="A223" s="99" t="s">
        <v>366</v>
      </c>
      <c r="B223" s="14" t="s">
        <v>367</v>
      </c>
      <c r="C223" s="2" t="s">
        <v>1</v>
      </c>
      <c r="D223" s="13">
        <v>6</v>
      </c>
      <c r="E223" s="11">
        <v>92140</v>
      </c>
      <c r="F223" s="100">
        <f t="shared" si="22"/>
        <v>552840</v>
      </c>
      <c r="I223" s="39"/>
    </row>
    <row r="224" spans="1:9" s="21" customFormat="1" ht="49.5" outlineLevel="4" x14ac:dyDescent="0.25">
      <c r="A224" s="99" t="s">
        <v>368</v>
      </c>
      <c r="B224" s="14" t="s">
        <v>369</v>
      </c>
      <c r="C224" s="2" t="s">
        <v>1</v>
      </c>
      <c r="D224" s="13">
        <v>3</v>
      </c>
      <c r="E224" s="11">
        <v>67919</v>
      </c>
      <c r="F224" s="100">
        <f t="shared" si="22"/>
        <v>203757</v>
      </c>
      <c r="I224" s="39"/>
    </row>
    <row r="225" spans="1:9" s="21" customFormat="1" ht="16.5" outlineLevel="4" x14ac:dyDescent="0.25">
      <c r="A225" s="99" t="s">
        <v>370</v>
      </c>
      <c r="B225" s="14" t="s">
        <v>371</v>
      </c>
      <c r="C225" s="2" t="s">
        <v>1</v>
      </c>
      <c r="D225" s="13">
        <v>0</v>
      </c>
      <c r="E225" s="11">
        <v>1421104</v>
      </c>
      <c r="F225" s="100">
        <f t="shared" si="22"/>
        <v>0</v>
      </c>
      <c r="I225" s="39"/>
    </row>
    <row r="226" spans="1:9" s="21" customFormat="1" ht="82.5" outlineLevel="4" x14ac:dyDescent="0.25">
      <c r="A226" s="99" t="s">
        <v>468</v>
      </c>
      <c r="B226" s="14" t="s">
        <v>372</v>
      </c>
      <c r="C226" s="2" t="s">
        <v>1</v>
      </c>
      <c r="D226" s="13">
        <v>0</v>
      </c>
      <c r="E226" s="11">
        <v>591544</v>
      </c>
      <c r="F226" s="100">
        <f t="shared" si="22"/>
        <v>0</v>
      </c>
      <c r="I226" s="39"/>
    </row>
    <row r="227" spans="1:9" s="21" customFormat="1" ht="49.5" outlineLevel="4" x14ac:dyDescent="0.25">
      <c r="A227" s="99" t="s">
        <v>469</v>
      </c>
      <c r="B227" s="14" t="s">
        <v>373</v>
      </c>
      <c r="C227" s="2" t="s">
        <v>1</v>
      </c>
      <c r="D227" s="13">
        <v>0</v>
      </c>
      <c r="E227" s="11">
        <v>475365</v>
      </c>
      <c r="F227" s="100">
        <f t="shared" si="22"/>
        <v>0</v>
      </c>
      <c r="I227" s="39"/>
    </row>
    <row r="228" spans="1:9" s="21" customFormat="1" ht="16.5" customHeight="1" outlineLevel="3" x14ac:dyDescent="0.25">
      <c r="A228" s="97" t="s">
        <v>374</v>
      </c>
      <c r="B228" s="79" t="s">
        <v>375</v>
      </c>
      <c r="C228" s="12"/>
      <c r="D228" s="12"/>
      <c r="E228" s="10"/>
      <c r="F228" s="98">
        <f>SUM(F229:F231)</f>
        <v>547798</v>
      </c>
      <c r="I228" s="39"/>
    </row>
    <row r="229" spans="1:9" s="21" customFormat="1" ht="39.75" customHeight="1" outlineLevel="4" x14ac:dyDescent="0.25">
      <c r="A229" s="99" t="s">
        <v>376</v>
      </c>
      <c r="B229" s="14" t="s">
        <v>377</v>
      </c>
      <c r="C229" s="2" t="s">
        <v>1</v>
      </c>
      <c r="D229" s="13">
        <v>1</v>
      </c>
      <c r="E229" s="11">
        <v>191323</v>
      </c>
      <c r="F229" s="100">
        <f t="shared" ref="F229:F231" si="23">ROUND(D229*E229,2)</f>
        <v>191323</v>
      </c>
      <c r="I229" s="39"/>
    </row>
    <row r="230" spans="1:9" s="21" customFormat="1" ht="16.5" outlineLevel="4" x14ac:dyDescent="0.25">
      <c r="A230" s="99" t="s">
        <v>378</v>
      </c>
      <c r="B230" s="14" t="s">
        <v>379</v>
      </c>
      <c r="C230" s="2" t="s">
        <v>1</v>
      </c>
      <c r="D230" s="13">
        <v>3</v>
      </c>
      <c r="E230" s="11">
        <v>118825</v>
      </c>
      <c r="F230" s="100">
        <f t="shared" si="23"/>
        <v>356475</v>
      </c>
      <c r="I230" s="39"/>
    </row>
    <row r="231" spans="1:9" s="21" customFormat="1" ht="16.5" outlineLevel="4" x14ac:dyDescent="0.25">
      <c r="A231" s="99" t="s">
        <v>380</v>
      </c>
      <c r="B231" s="14" t="s">
        <v>381</v>
      </c>
      <c r="C231" s="2" t="s">
        <v>1</v>
      </c>
      <c r="D231" s="13">
        <v>0</v>
      </c>
      <c r="E231" s="11">
        <v>319109</v>
      </c>
      <c r="F231" s="100">
        <f t="shared" si="23"/>
        <v>0</v>
      </c>
      <c r="I231" s="39"/>
    </row>
    <row r="232" spans="1:9" s="21" customFormat="1" ht="16.5" customHeight="1" outlineLevel="2" x14ac:dyDescent="0.25">
      <c r="A232" s="97">
        <v>6</v>
      </c>
      <c r="B232" s="79" t="s">
        <v>382</v>
      </c>
      <c r="C232" s="12"/>
      <c r="D232" s="12"/>
      <c r="E232" s="10"/>
      <c r="F232" s="98">
        <f>SUM(F233:F243)</f>
        <v>11795733</v>
      </c>
      <c r="I232" s="39"/>
    </row>
    <row r="233" spans="1:9" s="21" customFormat="1" ht="16.5" outlineLevel="3" x14ac:dyDescent="0.25">
      <c r="A233" s="99" t="s">
        <v>383</v>
      </c>
      <c r="B233" s="14" t="s">
        <v>384</v>
      </c>
      <c r="C233" s="2" t="s">
        <v>60</v>
      </c>
      <c r="D233" s="13">
        <v>113.25</v>
      </c>
      <c r="E233" s="11">
        <v>56656</v>
      </c>
      <c r="F233" s="100">
        <f>ROUND(D233*E233,2)</f>
        <v>6416292</v>
      </c>
      <c r="I233" s="39"/>
    </row>
    <row r="234" spans="1:9" s="21" customFormat="1" ht="16.5" outlineLevel="3" x14ac:dyDescent="0.25">
      <c r="A234" s="99" t="s">
        <v>385</v>
      </c>
      <c r="B234" s="14" t="s">
        <v>386</v>
      </c>
      <c r="C234" s="2" t="s">
        <v>60</v>
      </c>
      <c r="D234" s="13">
        <v>11</v>
      </c>
      <c r="E234" s="11">
        <v>33437</v>
      </c>
      <c r="F234" s="100">
        <f t="shared" ref="F234:F243" si="24">ROUND(D234*E234,2)</f>
        <v>367807</v>
      </c>
      <c r="I234" s="39"/>
    </row>
    <row r="235" spans="1:9" s="21" customFormat="1" ht="16.5" outlineLevel="3" x14ac:dyDescent="0.25">
      <c r="A235" s="99" t="s">
        <v>387</v>
      </c>
      <c r="B235" s="14" t="s">
        <v>388</v>
      </c>
      <c r="C235" s="2" t="s">
        <v>1</v>
      </c>
      <c r="D235" s="13">
        <v>20</v>
      </c>
      <c r="E235" s="11">
        <v>42142</v>
      </c>
      <c r="F235" s="100">
        <f t="shared" si="24"/>
        <v>842840</v>
      </c>
      <c r="I235" s="39"/>
    </row>
    <row r="236" spans="1:9" s="21" customFormat="1" ht="16.5" outlineLevel="3" x14ac:dyDescent="0.25">
      <c r="A236" s="99" t="s">
        <v>389</v>
      </c>
      <c r="B236" s="14" t="s">
        <v>390</v>
      </c>
      <c r="C236" s="2" t="s">
        <v>1</v>
      </c>
      <c r="D236" s="13">
        <v>8</v>
      </c>
      <c r="E236" s="11">
        <v>9025</v>
      </c>
      <c r="F236" s="100">
        <f t="shared" si="24"/>
        <v>72200</v>
      </c>
      <c r="I236" s="39"/>
    </row>
    <row r="237" spans="1:9" s="21" customFormat="1" ht="16.5" outlineLevel="3" x14ac:dyDescent="0.25">
      <c r="A237" s="99" t="s">
        <v>391</v>
      </c>
      <c r="B237" s="14" t="s">
        <v>392</v>
      </c>
      <c r="C237" s="2" t="s">
        <v>1</v>
      </c>
      <c r="D237" s="13">
        <v>4</v>
      </c>
      <c r="E237" s="11">
        <v>8161</v>
      </c>
      <c r="F237" s="100">
        <f t="shared" si="24"/>
        <v>32644</v>
      </c>
      <c r="I237" s="39"/>
    </row>
    <row r="238" spans="1:9" s="21" customFormat="1" ht="16.5" outlineLevel="3" x14ac:dyDescent="0.25">
      <c r="A238" s="99" t="s">
        <v>393</v>
      </c>
      <c r="B238" s="14" t="s">
        <v>394</v>
      </c>
      <c r="C238" s="2" t="s">
        <v>1</v>
      </c>
      <c r="D238" s="13">
        <v>12</v>
      </c>
      <c r="E238" s="11">
        <v>2259</v>
      </c>
      <c r="F238" s="100">
        <f t="shared" si="24"/>
        <v>27108</v>
      </c>
      <c r="I238" s="39"/>
    </row>
    <row r="239" spans="1:9" s="21" customFormat="1" ht="16.5" outlineLevel="3" x14ac:dyDescent="0.25">
      <c r="A239" s="99" t="s">
        <v>395</v>
      </c>
      <c r="B239" s="14" t="s">
        <v>396</v>
      </c>
      <c r="C239" s="2" t="s">
        <v>60</v>
      </c>
      <c r="D239" s="13">
        <v>42.3</v>
      </c>
      <c r="E239" s="11">
        <v>28156</v>
      </c>
      <c r="F239" s="100">
        <f t="shared" si="24"/>
        <v>1190998.8</v>
      </c>
      <c r="I239" s="39"/>
    </row>
    <row r="240" spans="1:9" s="21" customFormat="1" ht="16.5" outlineLevel="3" x14ac:dyDescent="0.25">
      <c r="A240" s="99" t="s">
        <v>397</v>
      </c>
      <c r="B240" s="14" t="s">
        <v>398</v>
      </c>
      <c r="C240" s="2" t="s">
        <v>1</v>
      </c>
      <c r="D240" s="13">
        <v>84</v>
      </c>
      <c r="E240" s="11">
        <v>19845</v>
      </c>
      <c r="F240" s="100">
        <f t="shared" si="24"/>
        <v>1666980</v>
      </c>
      <c r="I240" s="39"/>
    </row>
    <row r="241" spans="1:15" s="21" customFormat="1" ht="16.5" outlineLevel="3" x14ac:dyDescent="0.25">
      <c r="A241" s="99" t="s">
        <v>399</v>
      </c>
      <c r="B241" s="14" t="s">
        <v>400</v>
      </c>
      <c r="C241" s="2" t="s">
        <v>1</v>
      </c>
      <c r="D241" s="13">
        <v>84</v>
      </c>
      <c r="E241" s="11">
        <v>9400</v>
      </c>
      <c r="F241" s="100">
        <f t="shared" si="24"/>
        <v>789600</v>
      </c>
      <c r="I241" s="39"/>
    </row>
    <row r="242" spans="1:15" s="21" customFormat="1" ht="16.5" outlineLevel="3" x14ac:dyDescent="0.25">
      <c r="A242" s="99" t="s">
        <v>401</v>
      </c>
      <c r="B242" s="14" t="s">
        <v>402</v>
      </c>
      <c r="C242" s="2" t="s">
        <v>1</v>
      </c>
      <c r="D242" s="13">
        <v>16</v>
      </c>
      <c r="E242" s="11">
        <v>23086</v>
      </c>
      <c r="F242" s="100">
        <f t="shared" si="24"/>
        <v>369376</v>
      </c>
      <c r="I242" s="39"/>
    </row>
    <row r="243" spans="1:15" s="21" customFormat="1" ht="16.5" outlineLevel="3" x14ac:dyDescent="0.25">
      <c r="A243" s="99" t="s">
        <v>403</v>
      </c>
      <c r="B243" s="14" t="s">
        <v>404</v>
      </c>
      <c r="C243" s="2" t="s">
        <v>23</v>
      </c>
      <c r="D243" s="13">
        <v>0.16</v>
      </c>
      <c r="E243" s="11">
        <v>124295</v>
      </c>
      <c r="F243" s="100">
        <f t="shared" si="24"/>
        <v>19887.2</v>
      </c>
      <c r="I243" s="39"/>
    </row>
    <row r="244" spans="1:15" ht="31.5" customHeight="1" outlineLevel="1" x14ac:dyDescent="0.2">
      <c r="A244" s="95" t="s">
        <v>405</v>
      </c>
      <c r="B244" s="78"/>
      <c r="C244" s="78"/>
      <c r="D244" s="78"/>
      <c r="E244" s="78"/>
      <c r="F244" s="96">
        <f>ROUND(F245+F252+F267+F326+F399+F469,0)</f>
        <v>287173315</v>
      </c>
      <c r="G244" s="22"/>
      <c r="H244" s="21"/>
      <c r="I244" s="39"/>
      <c r="J244" s="21"/>
      <c r="K244" s="21"/>
      <c r="L244" s="21"/>
      <c r="M244" s="21"/>
      <c r="N244" s="21"/>
      <c r="O244" s="21"/>
    </row>
    <row r="245" spans="1:15" s="21" customFormat="1" ht="16.5" customHeight="1" outlineLevel="2" x14ac:dyDescent="0.25">
      <c r="A245" s="97">
        <v>1</v>
      </c>
      <c r="B245" s="79" t="s">
        <v>180</v>
      </c>
      <c r="C245" s="12"/>
      <c r="D245" s="12" t="s">
        <v>181</v>
      </c>
      <c r="E245" s="10"/>
      <c r="F245" s="98">
        <f>SUM(F246:F251)</f>
        <v>5785067</v>
      </c>
      <c r="I245" s="39"/>
    </row>
    <row r="246" spans="1:15" s="21" customFormat="1" ht="16.5" outlineLevel="3" x14ac:dyDescent="0.25">
      <c r="A246" s="99" t="s">
        <v>10</v>
      </c>
      <c r="B246" s="14" t="s">
        <v>16</v>
      </c>
      <c r="C246" s="2" t="s">
        <v>22</v>
      </c>
      <c r="D246" s="13">
        <v>1</v>
      </c>
      <c r="E246" s="11">
        <v>207747</v>
      </c>
      <c r="F246" s="100">
        <f>ROUND(D246*E246,2)</f>
        <v>207747</v>
      </c>
      <c r="I246" s="39"/>
    </row>
    <row r="247" spans="1:15" s="21" customFormat="1" ht="16.5" outlineLevel="3" x14ac:dyDescent="0.25">
      <c r="A247" s="99" t="s">
        <v>11</v>
      </c>
      <c r="B247" s="14" t="s">
        <v>17</v>
      </c>
      <c r="C247" s="2" t="s">
        <v>1</v>
      </c>
      <c r="D247" s="13">
        <v>0</v>
      </c>
      <c r="E247" s="11">
        <v>30788</v>
      </c>
      <c r="F247" s="100">
        <f t="shared" ref="F247:F251" si="25">ROUND(D247*E247,2)</f>
        <v>0</v>
      </c>
      <c r="I247" s="39"/>
    </row>
    <row r="248" spans="1:15" s="21" customFormat="1" ht="16.5" outlineLevel="3" x14ac:dyDescent="0.25">
      <c r="A248" s="99" t="s">
        <v>12</v>
      </c>
      <c r="B248" s="14" t="s">
        <v>18</v>
      </c>
      <c r="C248" s="2" t="s">
        <v>1</v>
      </c>
      <c r="D248" s="13">
        <v>0</v>
      </c>
      <c r="E248" s="11">
        <v>71723</v>
      </c>
      <c r="F248" s="100">
        <f t="shared" si="25"/>
        <v>0</v>
      </c>
      <c r="I248" s="39"/>
    </row>
    <row r="249" spans="1:15" s="21" customFormat="1" ht="16.5" outlineLevel="3" x14ac:dyDescent="0.25">
      <c r="A249" s="99" t="s">
        <v>13</v>
      </c>
      <c r="B249" s="14" t="s">
        <v>19</v>
      </c>
      <c r="C249" s="2" t="s">
        <v>23</v>
      </c>
      <c r="D249" s="13">
        <v>24</v>
      </c>
      <c r="E249" s="11">
        <v>178062</v>
      </c>
      <c r="F249" s="100">
        <f t="shared" si="25"/>
        <v>4273488</v>
      </c>
      <c r="I249" s="39"/>
    </row>
    <row r="250" spans="1:15" s="21" customFormat="1" ht="16.5" outlineLevel="3" x14ac:dyDescent="0.25">
      <c r="A250" s="99" t="s">
        <v>14</v>
      </c>
      <c r="B250" s="14" t="s">
        <v>20</v>
      </c>
      <c r="C250" s="2" t="s">
        <v>24</v>
      </c>
      <c r="D250" s="13">
        <v>8</v>
      </c>
      <c r="E250" s="11">
        <v>7502</v>
      </c>
      <c r="F250" s="100">
        <f t="shared" si="25"/>
        <v>60016</v>
      </c>
      <c r="I250" s="39"/>
    </row>
    <row r="251" spans="1:15" s="21" customFormat="1" ht="16.5" outlineLevel="3" x14ac:dyDescent="0.25">
      <c r="A251" s="99" t="s">
        <v>15</v>
      </c>
      <c r="B251" s="14" t="s">
        <v>21</v>
      </c>
      <c r="C251" s="2" t="s">
        <v>24</v>
      </c>
      <c r="D251" s="13">
        <v>8</v>
      </c>
      <c r="E251" s="11">
        <v>155477</v>
      </c>
      <c r="F251" s="100">
        <f t="shared" si="25"/>
        <v>1243816</v>
      </c>
      <c r="I251" s="39"/>
    </row>
    <row r="252" spans="1:15" s="21" customFormat="1" ht="16.5" customHeight="1" outlineLevel="2" x14ac:dyDescent="0.25">
      <c r="A252" s="97">
        <v>2</v>
      </c>
      <c r="B252" s="79" t="s">
        <v>182</v>
      </c>
      <c r="C252" s="12"/>
      <c r="D252" s="12" t="s">
        <v>181</v>
      </c>
      <c r="E252" s="10"/>
      <c r="F252" s="98">
        <f>SUM(F253:F266)</f>
        <v>12232772.810000001</v>
      </c>
      <c r="I252" s="39"/>
    </row>
    <row r="253" spans="1:15" s="21" customFormat="1" ht="33" outlineLevel="3" x14ac:dyDescent="0.25">
      <c r="A253" s="99" t="s">
        <v>25</v>
      </c>
      <c r="B253" s="14" t="s">
        <v>32</v>
      </c>
      <c r="C253" s="2" t="s">
        <v>60</v>
      </c>
      <c r="D253" s="13">
        <v>30</v>
      </c>
      <c r="E253" s="11">
        <v>85059</v>
      </c>
      <c r="F253" s="100">
        <f>ROUND(D253*E253,2)</f>
        <v>2551770</v>
      </c>
      <c r="I253" s="39"/>
    </row>
    <row r="254" spans="1:15" s="21" customFormat="1" ht="33" outlineLevel="3" x14ac:dyDescent="0.25">
      <c r="A254" s="99" t="s">
        <v>26</v>
      </c>
      <c r="B254" s="14" t="s">
        <v>33</v>
      </c>
      <c r="C254" s="2" t="s">
        <v>60</v>
      </c>
      <c r="D254" s="13">
        <v>0</v>
      </c>
      <c r="E254" s="11">
        <v>42859</v>
      </c>
      <c r="F254" s="100">
        <f t="shared" ref="F254:F266" si="26">ROUND(D254*E254,2)</f>
        <v>0</v>
      </c>
      <c r="I254" s="39"/>
    </row>
    <row r="255" spans="1:15" s="21" customFormat="1" ht="16.5" outlineLevel="3" x14ac:dyDescent="0.25">
      <c r="A255" s="99" t="s">
        <v>27</v>
      </c>
      <c r="B255" s="14" t="s">
        <v>34</v>
      </c>
      <c r="C255" s="2" t="s">
        <v>24</v>
      </c>
      <c r="D255" s="13">
        <v>85.77</v>
      </c>
      <c r="E255" s="11">
        <v>52206</v>
      </c>
      <c r="F255" s="100">
        <f t="shared" si="26"/>
        <v>4477708.62</v>
      </c>
      <c r="I255" s="39"/>
    </row>
    <row r="256" spans="1:15" s="21" customFormat="1" ht="16.5" outlineLevel="3" x14ac:dyDescent="0.25">
      <c r="A256" s="99" t="s">
        <v>28</v>
      </c>
      <c r="B256" s="14" t="s">
        <v>35</v>
      </c>
      <c r="C256" s="2" t="s">
        <v>24</v>
      </c>
      <c r="D256" s="13">
        <v>354.57</v>
      </c>
      <c r="E256" s="11">
        <v>10732</v>
      </c>
      <c r="F256" s="100">
        <f t="shared" si="26"/>
        <v>3805245.24</v>
      </c>
      <c r="I256" s="39"/>
    </row>
    <row r="257" spans="1:9" s="21" customFormat="1" ht="16.5" outlineLevel="3" x14ac:dyDescent="0.25">
      <c r="A257" s="99" t="s">
        <v>29</v>
      </c>
      <c r="B257" s="14" t="s">
        <v>36</v>
      </c>
      <c r="C257" s="2" t="s">
        <v>24</v>
      </c>
      <c r="D257" s="13">
        <v>0</v>
      </c>
      <c r="E257" s="11">
        <v>10732</v>
      </c>
      <c r="F257" s="100">
        <f t="shared" si="26"/>
        <v>0</v>
      </c>
      <c r="I257" s="39"/>
    </row>
    <row r="258" spans="1:9" s="21" customFormat="1" ht="16.5" outlineLevel="3" x14ac:dyDescent="0.25">
      <c r="A258" s="99" t="s">
        <v>30</v>
      </c>
      <c r="B258" s="14" t="s">
        <v>37</v>
      </c>
      <c r="C258" s="2" t="s">
        <v>24</v>
      </c>
      <c r="D258" s="13">
        <v>6.09</v>
      </c>
      <c r="E258" s="11">
        <v>10913</v>
      </c>
      <c r="F258" s="100">
        <f t="shared" si="26"/>
        <v>66460.17</v>
      </c>
      <c r="I258" s="39"/>
    </row>
    <row r="259" spans="1:9" s="21" customFormat="1" ht="16.5" outlineLevel="3" x14ac:dyDescent="0.25">
      <c r="A259" s="99" t="s">
        <v>31</v>
      </c>
      <c r="B259" s="14" t="s">
        <v>38</v>
      </c>
      <c r="C259" s="2" t="s">
        <v>24</v>
      </c>
      <c r="D259" s="13">
        <v>18.420000000000002</v>
      </c>
      <c r="E259" s="11">
        <v>10913</v>
      </c>
      <c r="F259" s="100">
        <f t="shared" si="26"/>
        <v>201017.46</v>
      </c>
      <c r="I259" s="39"/>
    </row>
    <row r="260" spans="1:9" s="21" customFormat="1" ht="16.5" outlineLevel="3" x14ac:dyDescent="0.25">
      <c r="A260" s="99" t="s">
        <v>183</v>
      </c>
      <c r="B260" s="14" t="s">
        <v>39</v>
      </c>
      <c r="C260" s="2" t="s">
        <v>24</v>
      </c>
      <c r="D260" s="13">
        <v>287.5</v>
      </c>
      <c r="E260" s="11">
        <v>3688</v>
      </c>
      <c r="F260" s="100">
        <f t="shared" si="26"/>
        <v>1060300</v>
      </c>
      <c r="I260" s="39"/>
    </row>
    <row r="261" spans="1:9" s="21" customFormat="1" ht="16.5" outlineLevel="3" x14ac:dyDescent="0.25">
      <c r="A261" s="99" t="s">
        <v>184</v>
      </c>
      <c r="B261" s="14" t="s">
        <v>40</v>
      </c>
      <c r="C261" s="2" t="s">
        <v>24</v>
      </c>
      <c r="D261" s="13">
        <v>2</v>
      </c>
      <c r="E261" s="11">
        <v>3941</v>
      </c>
      <c r="F261" s="100">
        <f t="shared" si="26"/>
        <v>7882</v>
      </c>
      <c r="I261" s="39"/>
    </row>
    <row r="262" spans="1:9" s="21" customFormat="1" ht="16.5" outlineLevel="3" x14ac:dyDescent="0.25">
      <c r="A262" s="99" t="s">
        <v>185</v>
      </c>
      <c r="B262" s="14" t="s">
        <v>41</v>
      </c>
      <c r="C262" s="2" t="s">
        <v>24</v>
      </c>
      <c r="D262" s="13">
        <v>0</v>
      </c>
      <c r="E262" s="11">
        <v>7373</v>
      </c>
      <c r="F262" s="100">
        <f t="shared" si="26"/>
        <v>0</v>
      </c>
      <c r="I262" s="39"/>
    </row>
    <row r="263" spans="1:9" s="21" customFormat="1" ht="16.5" outlineLevel="3" x14ac:dyDescent="0.25">
      <c r="A263" s="99" t="s">
        <v>419</v>
      </c>
      <c r="B263" s="14" t="s">
        <v>42</v>
      </c>
      <c r="C263" s="2" t="s">
        <v>24</v>
      </c>
      <c r="D263" s="13">
        <v>0</v>
      </c>
      <c r="E263" s="11">
        <v>7373</v>
      </c>
      <c r="F263" s="100">
        <f t="shared" si="26"/>
        <v>0</v>
      </c>
      <c r="I263" s="39"/>
    </row>
    <row r="264" spans="1:9" s="21" customFormat="1" ht="16.5" outlineLevel="3" x14ac:dyDescent="0.25">
      <c r="A264" s="99" t="s">
        <v>420</v>
      </c>
      <c r="B264" s="14" t="s">
        <v>43</v>
      </c>
      <c r="C264" s="2" t="s">
        <v>23</v>
      </c>
      <c r="D264" s="13">
        <v>0.28000000000000003</v>
      </c>
      <c r="E264" s="11">
        <v>222819</v>
      </c>
      <c r="F264" s="100">
        <f t="shared" si="26"/>
        <v>62389.32</v>
      </c>
      <c r="I264" s="39"/>
    </row>
    <row r="265" spans="1:9" s="21" customFormat="1" ht="16.5" outlineLevel="3" x14ac:dyDescent="0.25">
      <c r="A265" s="99" t="s">
        <v>421</v>
      </c>
      <c r="B265" s="14" t="s">
        <v>44</v>
      </c>
      <c r="C265" s="2" t="s">
        <v>186</v>
      </c>
      <c r="D265" s="13">
        <v>0</v>
      </c>
      <c r="E265" s="11">
        <v>53151</v>
      </c>
      <c r="F265" s="100">
        <f t="shared" si="26"/>
        <v>0</v>
      </c>
      <c r="I265" s="39"/>
    </row>
    <row r="266" spans="1:9" s="21" customFormat="1" ht="16.5" outlineLevel="3" x14ac:dyDescent="0.25">
      <c r="A266" s="99" t="s">
        <v>424</v>
      </c>
      <c r="B266" s="14" t="s">
        <v>45</v>
      </c>
      <c r="C266" s="2" t="s">
        <v>24</v>
      </c>
      <c r="D266" s="13">
        <v>0</v>
      </c>
      <c r="E266" s="11">
        <v>13374</v>
      </c>
      <c r="F266" s="100">
        <f t="shared" si="26"/>
        <v>0</v>
      </c>
      <c r="I266" s="39"/>
    </row>
    <row r="267" spans="1:9" s="21" customFormat="1" ht="16.5" customHeight="1" outlineLevel="2" x14ac:dyDescent="0.25">
      <c r="A267" s="97">
        <v>3</v>
      </c>
      <c r="B267" s="79" t="s">
        <v>187</v>
      </c>
      <c r="C267" s="12"/>
      <c r="D267" s="12" t="s">
        <v>181</v>
      </c>
      <c r="E267" s="10"/>
      <c r="F267" s="98">
        <f>F268+F277+F283+F294+F299+F308</f>
        <v>131591704.17</v>
      </c>
      <c r="I267" s="39"/>
    </row>
    <row r="268" spans="1:9" s="21" customFormat="1" ht="16.5" customHeight="1" outlineLevel="3" x14ac:dyDescent="0.25">
      <c r="A268" s="97" t="s">
        <v>188</v>
      </c>
      <c r="B268" s="79" t="s">
        <v>189</v>
      </c>
      <c r="C268" s="12"/>
      <c r="D268" s="12" t="s">
        <v>181</v>
      </c>
      <c r="E268" s="10"/>
      <c r="F268" s="98">
        <f>SUM(F269:F276)</f>
        <v>39573125.480000004</v>
      </c>
      <c r="I268" s="39"/>
    </row>
    <row r="269" spans="1:9" s="21" customFormat="1" ht="16.5" outlineLevel="4" x14ac:dyDescent="0.25">
      <c r="A269" s="99" t="s">
        <v>52</v>
      </c>
      <c r="B269" s="14" t="s">
        <v>46</v>
      </c>
      <c r="C269" s="2" t="s">
        <v>24</v>
      </c>
      <c r="D269" s="13">
        <v>355.57</v>
      </c>
      <c r="E269" s="11">
        <v>100634</v>
      </c>
      <c r="F269" s="100">
        <f t="shared" ref="F269:F276" si="27">ROUND(D269*E269,2)</f>
        <v>35782431.380000003</v>
      </c>
      <c r="I269" s="39"/>
    </row>
    <row r="270" spans="1:9" s="21" customFormat="1" ht="16.5" outlineLevel="4" x14ac:dyDescent="0.25">
      <c r="A270" s="99" t="s">
        <v>53</v>
      </c>
      <c r="B270" s="14" t="s">
        <v>47</v>
      </c>
      <c r="C270" s="2" t="s">
        <v>24</v>
      </c>
      <c r="D270" s="13">
        <v>0</v>
      </c>
      <c r="E270" s="11">
        <v>54849</v>
      </c>
      <c r="F270" s="100">
        <f t="shared" si="27"/>
        <v>0</v>
      </c>
      <c r="I270" s="39"/>
    </row>
    <row r="271" spans="1:9" s="21" customFormat="1" ht="16.5" outlineLevel="4" x14ac:dyDescent="0.25">
      <c r="A271" s="99" t="s">
        <v>54</v>
      </c>
      <c r="B271" s="14" t="s">
        <v>48</v>
      </c>
      <c r="C271" s="2" t="s">
        <v>24</v>
      </c>
      <c r="D271" s="13">
        <v>0</v>
      </c>
      <c r="E271" s="11">
        <v>48251</v>
      </c>
      <c r="F271" s="100">
        <f t="shared" si="27"/>
        <v>0</v>
      </c>
      <c r="I271" s="39"/>
    </row>
    <row r="272" spans="1:9" s="21" customFormat="1" ht="16.5" outlineLevel="4" x14ac:dyDescent="0.25">
      <c r="A272" s="99" t="s">
        <v>428</v>
      </c>
      <c r="B272" s="14" t="s">
        <v>49</v>
      </c>
      <c r="C272" s="2" t="s">
        <v>60</v>
      </c>
      <c r="D272" s="13">
        <v>41.1</v>
      </c>
      <c r="E272" s="11">
        <v>92231</v>
      </c>
      <c r="F272" s="100">
        <f t="shared" si="27"/>
        <v>3790694.1</v>
      </c>
      <c r="I272" s="39"/>
    </row>
    <row r="273" spans="1:9" s="21" customFormat="1" ht="16.5" outlineLevel="4" x14ac:dyDescent="0.25">
      <c r="A273" s="99" t="s">
        <v>429</v>
      </c>
      <c r="B273" s="14" t="s">
        <v>50</v>
      </c>
      <c r="C273" s="2" t="s">
        <v>24</v>
      </c>
      <c r="D273" s="13">
        <v>0</v>
      </c>
      <c r="E273" s="11">
        <v>46023</v>
      </c>
      <c r="F273" s="100">
        <f t="shared" si="27"/>
        <v>0</v>
      </c>
      <c r="I273" s="39"/>
    </row>
    <row r="274" spans="1:9" s="21" customFormat="1" ht="33" outlineLevel="4" x14ac:dyDescent="0.25">
      <c r="A274" s="99" t="s">
        <v>430</v>
      </c>
      <c r="B274" s="14" t="s">
        <v>51</v>
      </c>
      <c r="C274" s="2" t="s">
        <v>24</v>
      </c>
      <c r="D274" s="13">
        <v>0</v>
      </c>
      <c r="E274" s="11">
        <v>5656</v>
      </c>
      <c r="F274" s="100">
        <f t="shared" si="27"/>
        <v>0</v>
      </c>
      <c r="I274" s="39"/>
    </row>
    <row r="275" spans="1:9" s="21" customFormat="1" ht="16.5" outlineLevel="4" x14ac:dyDescent="0.25">
      <c r="A275" s="99" t="s">
        <v>431</v>
      </c>
      <c r="B275" s="14" t="s">
        <v>190</v>
      </c>
      <c r="C275" s="2" t="s">
        <v>24</v>
      </c>
      <c r="D275" s="13">
        <v>0</v>
      </c>
      <c r="E275" s="11">
        <v>15477</v>
      </c>
      <c r="F275" s="100">
        <f t="shared" si="27"/>
        <v>0</v>
      </c>
      <c r="I275" s="39"/>
    </row>
    <row r="276" spans="1:9" s="21" customFormat="1" ht="16.5" outlineLevel="4" x14ac:dyDescent="0.25">
      <c r="A276" s="99" t="s">
        <v>432</v>
      </c>
      <c r="B276" s="14" t="s">
        <v>191</v>
      </c>
      <c r="C276" s="2" t="s">
        <v>24</v>
      </c>
      <c r="D276" s="13">
        <v>0</v>
      </c>
      <c r="E276" s="11">
        <v>52864</v>
      </c>
      <c r="F276" s="100">
        <f t="shared" si="27"/>
        <v>0</v>
      </c>
      <c r="I276" s="39"/>
    </row>
    <row r="277" spans="1:9" s="21" customFormat="1" ht="16.5" customHeight="1" outlineLevel="3" x14ac:dyDescent="0.25">
      <c r="A277" s="97" t="s">
        <v>192</v>
      </c>
      <c r="B277" s="79" t="s">
        <v>193</v>
      </c>
      <c r="C277" s="12"/>
      <c r="D277" s="12" t="s">
        <v>181</v>
      </c>
      <c r="E277" s="10"/>
      <c r="F277" s="98">
        <f>SUM(F278:F282)</f>
        <v>44341487.770000003</v>
      </c>
      <c r="I277" s="39"/>
    </row>
    <row r="278" spans="1:9" s="21" customFormat="1" ht="16.5" outlineLevel="4" x14ac:dyDescent="0.25">
      <c r="A278" s="99" t="s">
        <v>61</v>
      </c>
      <c r="B278" s="14" t="s">
        <v>55</v>
      </c>
      <c r="C278" s="2" t="s">
        <v>23</v>
      </c>
      <c r="D278" s="13">
        <v>100.76</v>
      </c>
      <c r="E278" s="11">
        <v>426584</v>
      </c>
      <c r="F278" s="100">
        <f t="shared" ref="F278:F282" si="28">ROUND(D278*E278,2)</f>
        <v>42982603.840000004</v>
      </c>
      <c r="I278" s="39"/>
    </row>
    <row r="279" spans="1:9" s="21" customFormat="1" ht="16.5" outlineLevel="4" x14ac:dyDescent="0.25">
      <c r="A279" s="99" t="s">
        <v>63</v>
      </c>
      <c r="B279" s="14" t="s">
        <v>56</v>
      </c>
      <c r="C279" s="2" t="s">
        <v>24</v>
      </c>
      <c r="D279" s="13">
        <v>0</v>
      </c>
      <c r="E279" s="11">
        <v>21678</v>
      </c>
      <c r="F279" s="100">
        <f t="shared" si="28"/>
        <v>0</v>
      </c>
      <c r="I279" s="39"/>
    </row>
    <row r="280" spans="1:9" s="21" customFormat="1" ht="16.5" outlineLevel="4" x14ac:dyDescent="0.25">
      <c r="A280" s="99" t="s">
        <v>64</v>
      </c>
      <c r="B280" s="14" t="s">
        <v>57</v>
      </c>
      <c r="C280" s="2" t="s">
        <v>24</v>
      </c>
      <c r="D280" s="13">
        <v>0</v>
      </c>
      <c r="E280" s="11">
        <v>17214</v>
      </c>
      <c r="F280" s="100">
        <f t="shared" si="28"/>
        <v>0</v>
      </c>
      <c r="I280" s="39"/>
    </row>
    <row r="281" spans="1:9" s="21" customFormat="1" ht="16.5" outlineLevel="4" x14ac:dyDescent="0.25">
      <c r="A281" s="99" t="s">
        <v>65</v>
      </c>
      <c r="B281" s="14" t="s">
        <v>58</v>
      </c>
      <c r="C281" s="2" t="s">
        <v>60</v>
      </c>
      <c r="D281" s="13">
        <v>65.09</v>
      </c>
      <c r="E281" s="11">
        <v>7221</v>
      </c>
      <c r="F281" s="100">
        <f t="shared" si="28"/>
        <v>470014.89</v>
      </c>
      <c r="I281" s="39"/>
    </row>
    <row r="282" spans="1:9" s="21" customFormat="1" ht="16.5" outlineLevel="4" x14ac:dyDescent="0.25">
      <c r="A282" s="99" t="s">
        <v>433</v>
      </c>
      <c r="B282" s="14" t="s">
        <v>59</v>
      </c>
      <c r="C282" s="2" t="s">
        <v>24</v>
      </c>
      <c r="D282" s="13">
        <v>65.09</v>
      </c>
      <c r="E282" s="11">
        <v>13656</v>
      </c>
      <c r="F282" s="100">
        <f t="shared" si="28"/>
        <v>888869.04</v>
      </c>
      <c r="I282" s="39"/>
    </row>
    <row r="283" spans="1:9" s="21" customFormat="1" ht="16.5" customHeight="1" outlineLevel="3" x14ac:dyDescent="0.25">
      <c r="A283" s="97" t="s">
        <v>194</v>
      </c>
      <c r="B283" s="79" t="s">
        <v>195</v>
      </c>
      <c r="C283" s="12"/>
      <c r="D283" s="12" t="s">
        <v>181</v>
      </c>
      <c r="E283" s="10"/>
      <c r="F283" s="98">
        <f>SUM(F284:F293)</f>
        <v>8574366.9699999988</v>
      </c>
      <c r="I283" s="39"/>
    </row>
    <row r="284" spans="1:9" s="21" customFormat="1" ht="33" outlineLevel="4" x14ac:dyDescent="0.25">
      <c r="A284" s="99" t="s">
        <v>77</v>
      </c>
      <c r="B284" s="14" t="s">
        <v>66</v>
      </c>
      <c r="C284" s="2" t="s">
        <v>24</v>
      </c>
      <c r="D284" s="13">
        <v>6.09</v>
      </c>
      <c r="E284" s="11">
        <v>298241</v>
      </c>
      <c r="F284" s="100">
        <f t="shared" ref="F284:F293" si="29">ROUND(D284*E284,2)</f>
        <v>1816287.69</v>
      </c>
      <c r="I284" s="39"/>
    </row>
    <row r="285" spans="1:9" s="21" customFormat="1" ht="16.5" outlineLevel="4" x14ac:dyDescent="0.25">
      <c r="A285" s="99" t="s">
        <v>79</v>
      </c>
      <c r="B285" s="14" t="s">
        <v>67</v>
      </c>
      <c r="C285" s="2" t="s">
        <v>1</v>
      </c>
      <c r="D285" s="13">
        <v>4</v>
      </c>
      <c r="E285" s="11">
        <v>147712</v>
      </c>
      <c r="F285" s="100">
        <f t="shared" si="29"/>
        <v>590848</v>
      </c>
      <c r="I285" s="39"/>
    </row>
    <row r="286" spans="1:9" s="21" customFormat="1" ht="16.5" outlineLevel="4" x14ac:dyDescent="0.25">
      <c r="A286" s="99" t="s">
        <v>80</v>
      </c>
      <c r="B286" s="14" t="s">
        <v>68</v>
      </c>
      <c r="C286" s="2" t="s">
        <v>24</v>
      </c>
      <c r="D286" s="13">
        <v>0</v>
      </c>
      <c r="E286" s="11">
        <v>115616</v>
      </c>
      <c r="F286" s="100">
        <f t="shared" si="29"/>
        <v>0</v>
      </c>
      <c r="I286" s="39"/>
    </row>
    <row r="287" spans="1:9" s="21" customFormat="1" ht="33" outlineLevel="4" x14ac:dyDescent="0.25">
      <c r="A287" s="99" t="s">
        <v>81</v>
      </c>
      <c r="B287" s="14" t="s">
        <v>69</v>
      </c>
      <c r="C287" s="2" t="s">
        <v>24</v>
      </c>
      <c r="D287" s="13">
        <v>18.420000000000002</v>
      </c>
      <c r="E287" s="11">
        <v>245954</v>
      </c>
      <c r="F287" s="100">
        <f t="shared" si="29"/>
        <v>4530472.68</v>
      </c>
      <c r="I287" s="39"/>
    </row>
    <row r="288" spans="1:9" s="21" customFormat="1" ht="16.5" outlineLevel="4" x14ac:dyDescent="0.25">
      <c r="A288" s="99" t="s">
        <v>82</v>
      </c>
      <c r="B288" s="14" t="s">
        <v>70</v>
      </c>
      <c r="C288" s="2" t="s">
        <v>24</v>
      </c>
      <c r="D288" s="13">
        <v>0</v>
      </c>
      <c r="E288" s="11">
        <v>134653</v>
      </c>
      <c r="F288" s="100">
        <f t="shared" si="29"/>
        <v>0</v>
      </c>
      <c r="I288" s="39"/>
    </row>
    <row r="289" spans="1:9" s="21" customFormat="1" ht="16.5" outlineLevel="4" x14ac:dyDescent="0.25">
      <c r="A289" s="99" t="s">
        <v>78</v>
      </c>
      <c r="B289" s="14" t="s">
        <v>71</v>
      </c>
      <c r="C289" s="2" t="s">
        <v>24</v>
      </c>
      <c r="D289" s="13">
        <v>18.420000000000002</v>
      </c>
      <c r="E289" s="11">
        <v>83680</v>
      </c>
      <c r="F289" s="100">
        <f t="shared" si="29"/>
        <v>1541385.6</v>
      </c>
      <c r="I289" s="39"/>
    </row>
    <row r="290" spans="1:9" s="21" customFormat="1" ht="16.5" outlineLevel="4" x14ac:dyDescent="0.25">
      <c r="A290" s="99" t="s">
        <v>196</v>
      </c>
      <c r="B290" s="14" t="s">
        <v>72</v>
      </c>
      <c r="C290" s="2" t="s">
        <v>24</v>
      </c>
      <c r="D290" s="13">
        <v>1.5</v>
      </c>
      <c r="E290" s="11">
        <v>63582</v>
      </c>
      <c r="F290" s="100">
        <f t="shared" si="29"/>
        <v>95373</v>
      </c>
      <c r="I290" s="39"/>
    </row>
    <row r="291" spans="1:9" s="21" customFormat="1" ht="33" outlineLevel="4" x14ac:dyDescent="0.25">
      <c r="A291" s="99" t="s">
        <v>169</v>
      </c>
      <c r="B291" s="14" t="s">
        <v>73</v>
      </c>
      <c r="C291" s="2" t="s">
        <v>60</v>
      </c>
      <c r="D291" s="13">
        <v>0</v>
      </c>
      <c r="E291" s="11">
        <v>25376</v>
      </c>
      <c r="F291" s="100">
        <f t="shared" si="29"/>
        <v>0</v>
      </c>
      <c r="I291" s="39"/>
    </row>
    <row r="292" spans="1:9" s="21" customFormat="1" ht="25.5" customHeight="1" outlineLevel="4" x14ac:dyDescent="0.25">
      <c r="A292" s="99" t="s">
        <v>434</v>
      </c>
      <c r="B292" s="14" t="s">
        <v>74</v>
      </c>
      <c r="C292" s="2" t="s">
        <v>76</v>
      </c>
      <c r="D292" s="13">
        <v>0</v>
      </c>
      <c r="E292" s="11">
        <v>112193</v>
      </c>
      <c r="F292" s="100">
        <f t="shared" si="29"/>
        <v>0</v>
      </c>
      <c r="I292" s="39"/>
    </row>
    <row r="293" spans="1:9" s="21" customFormat="1" ht="32.25" customHeight="1" outlineLevel="4" x14ac:dyDescent="0.25">
      <c r="A293" s="99" t="s">
        <v>435</v>
      </c>
      <c r="B293" s="14" t="s">
        <v>75</v>
      </c>
      <c r="C293" s="2" t="s">
        <v>60</v>
      </c>
      <c r="D293" s="13">
        <v>0</v>
      </c>
      <c r="E293" s="11">
        <v>83324</v>
      </c>
      <c r="F293" s="100">
        <f t="shared" si="29"/>
        <v>0</v>
      </c>
      <c r="I293" s="39"/>
    </row>
    <row r="294" spans="1:9" s="21" customFormat="1" ht="16.5" customHeight="1" outlineLevel="3" x14ac:dyDescent="0.25">
      <c r="A294" s="97" t="s">
        <v>197</v>
      </c>
      <c r="B294" s="79" t="s">
        <v>198</v>
      </c>
      <c r="C294" s="12"/>
      <c r="D294" s="12" t="s">
        <v>181</v>
      </c>
      <c r="E294" s="10"/>
      <c r="F294" s="98">
        <f>SUM(F295:F298)</f>
        <v>21624000.25</v>
      </c>
      <c r="I294" s="39"/>
    </row>
    <row r="295" spans="1:9" s="21" customFormat="1" ht="33" outlineLevel="4" x14ac:dyDescent="0.25">
      <c r="A295" s="99" t="s">
        <v>86</v>
      </c>
      <c r="B295" s="14" t="s">
        <v>83</v>
      </c>
      <c r="C295" s="2" t="s">
        <v>24</v>
      </c>
      <c r="D295" s="13">
        <v>223.38</v>
      </c>
      <c r="E295" s="11">
        <v>74102</v>
      </c>
      <c r="F295" s="100">
        <f t="shared" ref="F295:F298" si="30">ROUND(D295*E295,2)</f>
        <v>16552904.76</v>
      </c>
      <c r="I295" s="39"/>
    </row>
    <row r="296" spans="1:9" s="21" customFormat="1" ht="16.5" outlineLevel="4" x14ac:dyDescent="0.25">
      <c r="A296" s="99" t="s">
        <v>87</v>
      </c>
      <c r="B296" s="14" t="s">
        <v>84</v>
      </c>
      <c r="C296" s="2" t="s">
        <v>60</v>
      </c>
      <c r="D296" s="13">
        <v>138.51</v>
      </c>
      <c r="E296" s="11">
        <v>17835</v>
      </c>
      <c r="F296" s="100">
        <f t="shared" si="30"/>
        <v>2470325.85</v>
      </c>
      <c r="I296" s="39"/>
    </row>
    <row r="297" spans="1:9" s="21" customFormat="1" ht="33" outlineLevel="4" x14ac:dyDescent="0.25">
      <c r="A297" s="99" t="s">
        <v>88</v>
      </c>
      <c r="B297" s="14" t="s">
        <v>85</v>
      </c>
      <c r="C297" s="2" t="s">
        <v>24</v>
      </c>
      <c r="D297" s="13">
        <v>2.0299999999999998</v>
      </c>
      <c r="E297" s="11">
        <v>61513</v>
      </c>
      <c r="F297" s="100">
        <f t="shared" si="30"/>
        <v>124871.39</v>
      </c>
      <c r="I297" s="39"/>
    </row>
    <row r="298" spans="1:9" s="21" customFormat="1" ht="16.5" outlineLevel="4" x14ac:dyDescent="0.25">
      <c r="A298" s="99" t="s">
        <v>199</v>
      </c>
      <c r="B298" s="14" t="s">
        <v>200</v>
      </c>
      <c r="C298" s="2" t="s">
        <v>24</v>
      </c>
      <c r="D298" s="13">
        <v>40.25</v>
      </c>
      <c r="E298" s="11">
        <v>61513</v>
      </c>
      <c r="F298" s="100">
        <f t="shared" si="30"/>
        <v>2475898.25</v>
      </c>
      <c r="I298" s="39"/>
    </row>
    <row r="299" spans="1:9" s="21" customFormat="1" ht="16.5" customHeight="1" outlineLevel="3" x14ac:dyDescent="0.25">
      <c r="A299" s="97" t="s">
        <v>201</v>
      </c>
      <c r="B299" s="79" t="s">
        <v>202</v>
      </c>
      <c r="C299" s="12"/>
      <c r="D299" s="12" t="s">
        <v>181</v>
      </c>
      <c r="E299" s="10"/>
      <c r="F299" s="98">
        <f>SUM(F300:F307)</f>
        <v>17334170.699999999</v>
      </c>
      <c r="I299" s="39"/>
    </row>
    <row r="300" spans="1:9" s="21" customFormat="1" ht="33" outlineLevel="4" x14ac:dyDescent="0.25">
      <c r="A300" s="99" t="s">
        <v>95</v>
      </c>
      <c r="B300" s="14" t="s">
        <v>89</v>
      </c>
      <c r="C300" s="2" t="s">
        <v>60</v>
      </c>
      <c r="D300" s="13">
        <v>124.75</v>
      </c>
      <c r="E300" s="11">
        <v>14553</v>
      </c>
      <c r="F300" s="100">
        <f t="shared" ref="F300:F307" si="31">ROUND(D300*E300,2)</f>
        <v>1815486.75</v>
      </c>
      <c r="I300" s="39"/>
    </row>
    <row r="301" spans="1:9" s="21" customFormat="1" ht="16.5" outlineLevel="4" x14ac:dyDescent="0.25">
      <c r="A301" s="99" t="s">
        <v>96</v>
      </c>
      <c r="B301" s="14" t="s">
        <v>90</v>
      </c>
      <c r="C301" s="2" t="s">
        <v>60</v>
      </c>
      <c r="D301" s="13">
        <v>19.559999999999999</v>
      </c>
      <c r="E301" s="11">
        <v>22563</v>
      </c>
      <c r="F301" s="100">
        <f t="shared" si="31"/>
        <v>441332.28</v>
      </c>
      <c r="I301" s="39"/>
    </row>
    <row r="302" spans="1:9" s="21" customFormat="1" ht="16.5" outlineLevel="4" x14ac:dyDescent="0.25">
      <c r="A302" s="99" t="s">
        <v>97</v>
      </c>
      <c r="B302" s="14" t="s">
        <v>91</v>
      </c>
      <c r="C302" s="2" t="s">
        <v>24</v>
      </c>
      <c r="D302" s="13">
        <v>362.51</v>
      </c>
      <c r="E302" s="11">
        <v>6577</v>
      </c>
      <c r="F302" s="100">
        <f t="shared" si="31"/>
        <v>2384228.27</v>
      </c>
      <c r="I302" s="39"/>
    </row>
    <row r="303" spans="1:9" s="21" customFormat="1" ht="16.5" outlineLevel="4" x14ac:dyDescent="0.25">
      <c r="A303" s="99" t="s">
        <v>98</v>
      </c>
      <c r="B303" s="14" t="s">
        <v>92</v>
      </c>
      <c r="C303" s="2" t="s">
        <v>24</v>
      </c>
      <c r="D303" s="13">
        <v>0</v>
      </c>
      <c r="E303" s="11">
        <v>5537</v>
      </c>
      <c r="F303" s="100">
        <f t="shared" si="31"/>
        <v>0</v>
      </c>
      <c r="I303" s="39"/>
    </row>
    <row r="304" spans="1:9" s="21" customFormat="1" ht="16.5" outlineLevel="4" x14ac:dyDescent="0.25">
      <c r="A304" s="99" t="s">
        <v>203</v>
      </c>
      <c r="B304" s="14" t="s">
        <v>93</v>
      </c>
      <c r="C304" s="2" t="s">
        <v>24</v>
      </c>
      <c r="D304" s="13">
        <v>358.73</v>
      </c>
      <c r="E304" s="11">
        <v>12258</v>
      </c>
      <c r="F304" s="100">
        <f t="shared" si="31"/>
        <v>4397312.34</v>
      </c>
      <c r="I304" s="39"/>
    </row>
    <row r="305" spans="1:9" s="21" customFormat="1" ht="16.5" outlineLevel="4" x14ac:dyDescent="0.25">
      <c r="A305" s="99" t="s">
        <v>204</v>
      </c>
      <c r="B305" s="14" t="s">
        <v>94</v>
      </c>
      <c r="C305" s="2" t="s">
        <v>24</v>
      </c>
      <c r="D305" s="13">
        <v>42.39</v>
      </c>
      <c r="E305" s="11">
        <v>11828</v>
      </c>
      <c r="F305" s="100">
        <f t="shared" si="31"/>
        <v>501388.92</v>
      </c>
      <c r="I305" s="39"/>
    </row>
    <row r="306" spans="1:9" s="21" customFormat="1" ht="16.5" outlineLevel="4" x14ac:dyDescent="0.25">
      <c r="A306" s="99" t="s">
        <v>205</v>
      </c>
      <c r="B306" s="14" t="s">
        <v>206</v>
      </c>
      <c r="C306" s="2" t="s">
        <v>24</v>
      </c>
      <c r="D306" s="13">
        <v>510</v>
      </c>
      <c r="E306" s="11">
        <v>11376</v>
      </c>
      <c r="F306" s="100">
        <f t="shared" si="31"/>
        <v>5801760</v>
      </c>
      <c r="I306" s="39"/>
    </row>
    <row r="307" spans="1:9" s="21" customFormat="1" ht="49.5" outlineLevel="4" x14ac:dyDescent="0.25">
      <c r="A307" s="99" t="s">
        <v>436</v>
      </c>
      <c r="B307" s="14" t="s">
        <v>207</v>
      </c>
      <c r="C307" s="2" t="s">
        <v>60</v>
      </c>
      <c r="D307" s="13">
        <v>389.42</v>
      </c>
      <c r="E307" s="11">
        <v>5117</v>
      </c>
      <c r="F307" s="100">
        <f t="shared" si="31"/>
        <v>1992662.14</v>
      </c>
      <c r="I307" s="39"/>
    </row>
    <row r="308" spans="1:9" s="21" customFormat="1" ht="16.5" customHeight="1" outlineLevel="3" x14ac:dyDescent="0.25">
      <c r="A308" s="97" t="s">
        <v>208</v>
      </c>
      <c r="B308" s="79" t="s">
        <v>209</v>
      </c>
      <c r="C308" s="12"/>
      <c r="D308" s="12"/>
      <c r="E308" s="10"/>
      <c r="F308" s="98">
        <f>SUM(F309:F325)</f>
        <v>144553</v>
      </c>
      <c r="I308" s="39"/>
    </row>
    <row r="309" spans="1:9" s="21" customFormat="1" ht="16.5" outlineLevel="4" x14ac:dyDescent="0.25">
      <c r="A309" s="99" t="s">
        <v>116</v>
      </c>
      <c r="B309" s="14" t="s">
        <v>99</v>
      </c>
      <c r="C309" s="2" t="s">
        <v>1</v>
      </c>
      <c r="D309" s="13">
        <v>0</v>
      </c>
      <c r="E309" s="11">
        <v>35977</v>
      </c>
      <c r="F309" s="100">
        <f t="shared" ref="F309:F325" si="32">ROUND(D309*E309,2)</f>
        <v>0</v>
      </c>
      <c r="I309" s="39"/>
    </row>
    <row r="310" spans="1:9" s="21" customFormat="1" ht="16.5" outlineLevel="4" x14ac:dyDescent="0.25">
      <c r="A310" s="99" t="s">
        <v>117</v>
      </c>
      <c r="B310" s="14" t="s">
        <v>100</v>
      </c>
      <c r="C310" s="2" t="s">
        <v>1</v>
      </c>
      <c r="D310" s="13">
        <v>1</v>
      </c>
      <c r="E310" s="11">
        <v>14535</v>
      </c>
      <c r="F310" s="100">
        <f t="shared" si="32"/>
        <v>14535</v>
      </c>
      <c r="I310" s="39"/>
    </row>
    <row r="311" spans="1:9" s="21" customFormat="1" ht="16.5" outlineLevel="4" x14ac:dyDescent="0.25">
      <c r="A311" s="99" t="s">
        <v>120</v>
      </c>
      <c r="B311" s="14" t="s">
        <v>101</v>
      </c>
      <c r="C311" s="2" t="s">
        <v>1</v>
      </c>
      <c r="D311" s="13">
        <v>0</v>
      </c>
      <c r="E311" s="11">
        <v>8505</v>
      </c>
      <c r="F311" s="100">
        <f t="shared" si="32"/>
        <v>0</v>
      </c>
      <c r="I311" s="39"/>
    </row>
    <row r="312" spans="1:9" s="21" customFormat="1" ht="16.5" outlineLevel="4" x14ac:dyDescent="0.25">
      <c r="A312" s="99" t="s">
        <v>119</v>
      </c>
      <c r="B312" s="14" t="s">
        <v>102</v>
      </c>
      <c r="C312" s="2" t="s">
        <v>60</v>
      </c>
      <c r="D312" s="13">
        <v>0</v>
      </c>
      <c r="E312" s="11">
        <v>5395</v>
      </c>
      <c r="F312" s="100">
        <f t="shared" si="32"/>
        <v>0</v>
      </c>
      <c r="I312" s="39"/>
    </row>
    <row r="313" spans="1:9" s="21" customFormat="1" ht="16.5" outlineLevel="4" x14ac:dyDescent="0.25">
      <c r="A313" s="99" t="s">
        <v>121</v>
      </c>
      <c r="B313" s="14" t="s">
        <v>103</v>
      </c>
      <c r="C313" s="2" t="s">
        <v>60</v>
      </c>
      <c r="D313" s="13">
        <v>0</v>
      </c>
      <c r="E313" s="11">
        <v>4795</v>
      </c>
      <c r="F313" s="100">
        <f t="shared" si="32"/>
        <v>0</v>
      </c>
      <c r="I313" s="39"/>
    </row>
    <row r="314" spans="1:9" s="21" customFormat="1" ht="16.5" outlineLevel="4" x14ac:dyDescent="0.25">
      <c r="A314" s="99" t="s">
        <v>122</v>
      </c>
      <c r="B314" s="14" t="s">
        <v>104</v>
      </c>
      <c r="C314" s="2" t="s">
        <v>1</v>
      </c>
      <c r="D314" s="13">
        <v>1</v>
      </c>
      <c r="E314" s="11">
        <v>63230</v>
      </c>
      <c r="F314" s="100">
        <f t="shared" si="32"/>
        <v>63230</v>
      </c>
      <c r="I314" s="39"/>
    </row>
    <row r="315" spans="1:9" s="21" customFormat="1" ht="16.5" outlineLevel="4" x14ac:dyDescent="0.25">
      <c r="A315" s="99" t="s">
        <v>123</v>
      </c>
      <c r="B315" s="14" t="s">
        <v>105</v>
      </c>
      <c r="C315" s="2" t="s">
        <v>1</v>
      </c>
      <c r="D315" s="13">
        <v>1</v>
      </c>
      <c r="E315" s="11">
        <v>66788</v>
      </c>
      <c r="F315" s="100">
        <f t="shared" si="32"/>
        <v>66788</v>
      </c>
      <c r="I315" s="39"/>
    </row>
    <row r="316" spans="1:9" s="21" customFormat="1" ht="16.5" outlineLevel="4" x14ac:dyDescent="0.25">
      <c r="A316" s="99" t="s">
        <v>118</v>
      </c>
      <c r="B316" s="14" t="s">
        <v>106</v>
      </c>
      <c r="C316" s="2" t="s">
        <v>1</v>
      </c>
      <c r="D316" s="13">
        <v>0</v>
      </c>
      <c r="E316" s="11">
        <v>88126</v>
      </c>
      <c r="F316" s="100">
        <f t="shared" si="32"/>
        <v>0</v>
      </c>
      <c r="I316" s="39"/>
    </row>
    <row r="317" spans="1:9" s="21" customFormat="1" ht="16.5" outlineLevel="4" x14ac:dyDescent="0.25">
      <c r="A317" s="99" t="s">
        <v>210</v>
      </c>
      <c r="B317" s="14" t="s">
        <v>107</v>
      </c>
      <c r="C317" s="2" t="s">
        <v>1</v>
      </c>
      <c r="D317" s="13">
        <v>0</v>
      </c>
      <c r="E317" s="11">
        <v>203351</v>
      </c>
      <c r="F317" s="100">
        <f t="shared" si="32"/>
        <v>0</v>
      </c>
      <c r="I317" s="39"/>
    </row>
    <row r="318" spans="1:9" s="21" customFormat="1" ht="33" outlineLevel="4" x14ac:dyDescent="0.25">
      <c r="A318" s="99" t="s">
        <v>425</v>
      </c>
      <c r="B318" s="14" t="s">
        <v>108</v>
      </c>
      <c r="C318" s="2" t="s">
        <v>1</v>
      </c>
      <c r="D318" s="13">
        <v>0</v>
      </c>
      <c r="E318" s="11">
        <v>373870</v>
      </c>
      <c r="F318" s="100">
        <f t="shared" si="32"/>
        <v>0</v>
      </c>
      <c r="I318" s="39"/>
    </row>
    <row r="319" spans="1:9" s="21" customFormat="1" ht="16.5" outlineLevel="4" x14ac:dyDescent="0.25">
      <c r="A319" s="99" t="s">
        <v>426</v>
      </c>
      <c r="B319" s="14" t="s">
        <v>109</v>
      </c>
      <c r="C319" s="2" t="s">
        <v>1</v>
      </c>
      <c r="D319" s="13">
        <v>0</v>
      </c>
      <c r="E319" s="11">
        <v>637456</v>
      </c>
      <c r="F319" s="100">
        <f t="shared" si="32"/>
        <v>0</v>
      </c>
      <c r="I319" s="39"/>
    </row>
    <row r="320" spans="1:9" s="21" customFormat="1" ht="16.5" outlineLevel="4" x14ac:dyDescent="0.25">
      <c r="A320" s="99" t="s">
        <v>437</v>
      </c>
      <c r="B320" s="14" t="s">
        <v>110</v>
      </c>
      <c r="C320" s="2" t="s">
        <v>1</v>
      </c>
      <c r="D320" s="13">
        <v>0</v>
      </c>
      <c r="E320" s="11">
        <v>1146164</v>
      </c>
      <c r="F320" s="100">
        <f t="shared" si="32"/>
        <v>0</v>
      </c>
      <c r="I320" s="39"/>
    </row>
    <row r="321" spans="1:9" s="21" customFormat="1" ht="16.5" outlineLevel="4" x14ac:dyDescent="0.25">
      <c r="A321" s="99" t="s">
        <v>438</v>
      </c>
      <c r="B321" s="14" t="s">
        <v>111</v>
      </c>
      <c r="C321" s="2" t="s">
        <v>1</v>
      </c>
      <c r="D321" s="13">
        <v>0</v>
      </c>
      <c r="E321" s="11">
        <v>15265</v>
      </c>
      <c r="F321" s="100">
        <f t="shared" si="32"/>
        <v>0</v>
      </c>
      <c r="I321" s="39"/>
    </row>
    <row r="322" spans="1:9" s="21" customFormat="1" ht="16.5" outlineLevel="4" x14ac:dyDescent="0.25">
      <c r="A322" s="99" t="s">
        <v>439</v>
      </c>
      <c r="B322" s="14" t="s">
        <v>112</v>
      </c>
      <c r="C322" s="2" t="s">
        <v>1</v>
      </c>
      <c r="D322" s="13">
        <v>0</v>
      </c>
      <c r="E322" s="11">
        <v>11461</v>
      </c>
      <c r="F322" s="100">
        <f t="shared" si="32"/>
        <v>0</v>
      </c>
      <c r="I322" s="39"/>
    </row>
    <row r="323" spans="1:9" s="21" customFormat="1" ht="16.5" outlineLevel="4" x14ac:dyDescent="0.25">
      <c r="A323" s="99" t="s">
        <v>440</v>
      </c>
      <c r="B323" s="14" t="s">
        <v>113</v>
      </c>
      <c r="C323" s="2" t="s">
        <v>1</v>
      </c>
      <c r="D323" s="13">
        <v>0</v>
      </c>
      <c r="E323" s="11">
        <v>15265</v>
      </c>
      <c r="F323" s="100">
        <f t="shared" si="32"/>
        <v>0</v>
      </c>
      <c r="I323" s="39"/>
    </row>
    <row r="324" spans="1:9" s="21" customFormat="1" ht="16.5" outlineLevel="4" x14ac:dyDescent="0.25">
      <c r="A324" s="99" t="s">
        <v>427</v>
      </c>
      <c r="B324" s="14" t="s">
        <v>114</v>
      </c>
      <c r="C324" s="2" t="s">
        <v>1</v>
      </c>
      <c r="D324" s="13">
        <v>0</v>
      </c>
      <c r="E324" s="11">
        <v>64781</v>
      </c>
      <c r="F324" s="100">
        <f t="shared" si="32"/>
        <v>0</v>
      </c>
      <c r="I324" s="39"/>
    </row>
    <row r="325" spans="1:9" s="21" customFormat="1" ht="25.5" customHeight="1" outlineLevel="4" x14ac:dyDescent="0.25">
      <c r="A325" s="99" t="s">
        <v>441</v>
      </c>
      <c r="B325" s="14" t="s">
        <v>115</v>
      </c>
      <c r="C325" s="2" t="s">
        <v>1</v>
      </c>
      <c r="D325" s="13">
        <v>0</v>
      </c>
      <c r="E325" s="11">
        <v>4502552</v>
      </c>
      <c r="F325" s="100">
        <f t="shared" si="32"/>
        <v>0</v>
      </c>
      <c r="I325" s="39"/>
    </row>
    <row r="326" spans="1:9" s="21" customFormat="1" ht="16.5" customHeight="1" outlineLevel="2" x14ac:dyDescent="0.25">
      <c r="A326" s="97">
        <v>4</v>
      </c>
      <c r="B326" s="79" t="s">
        <v>211</v>
      </c>
      <c r="C326" s="12"/>
      <c r="D326" s="12" t="s">
        <v>181</v>
      </c>
      <c r="E326" s="10"/>
      <c r="F326" s="98">
        <f>F327+F330+F340+F351+F357+F363+F373+F383+F388+F393</f>
        <v>69146373.149999991</v>
      </c>
      <c r="I326" s="39"/>
    </row>
    <row r="327" spans="1:9" s="21" customFormat="1" ht="16.5" customHeight="1" outlineLevel="3" x14ac:dyDescent="0.25">
      <c r="A327" s="97" t="s">
        <v>212</v>
      </c>
      <c r="B327" s="79" t="s">
        <v>213</v>
      </c>
      <c r="C327" s="12"/>
      <c r="D327" s="12" t="s">
        <v>181</v>
      </c>
      <c r="E327" s="10"/>
      <c r="F327" s="98">
        <f>SUM(F328:F329)</f>
        <v>0</v>
      </c>
      <c r="I327" s="39"/>
    </row>
    <row r="328" spans="1:9" s="21" customFormat="1" ht="16.5" outlineLevel="4" x14ac:dyDescent="0.25">
      <c r="A328" s="99" t="s">
        <v>134</v>
      </c>
      <c r="B328" s="14" t="s">
        <v>214</v>
      </c>
      <c r="C328" s="2" t="s">
        <v>23</v>
      </c>
      <c r="D328" s="13">
        <v>0</v>
      </c>
      <c r="E328" s="11">
        <v>57463</v>
      </c>
      <c r="F328" s="100">
        <f t="shared" ref="F328:F329" si="33">ROUND(D328*E328,2)</f>
        <v>0</v>
      </c>
      <c r="I328" s="39"/>
    </row>
    <row r="329" spans="1:9" s="21" customFormat="1" ht="16.5" outlineLevel="4" x14ac:dyDescent="0.25">
      <c r="A329" s="99" t="s">
        <v>135</v>
      </c>
      <c r="B329" s="14" t="s">
        <v>215</v>
      </c>
      <c r="C329" s="2" t="s">
        <v>23</v>
      </c>
      <c r="D329" s="13">
        <v>0</v>
      </c>
      <c r="E329" s="11">
        <v>119160</v>
      </c>
      <c r="F329" s="100">
        <f t="shared" si="33"/>
        <v>0</v>
      </c>
      <c r="I329" s="39"/>
    </row>
    <row r="330" spans="1:9" s="21" customFormat="1" ht="16.5" customHeight="1" outlineLevel="3" x14ac:dyDescent="0.25">
      <c r="A330" s="97" t="s">
        <v>216</v>
      </c>
      <c r="B330" s="79" t="s">
        <v>217</v>
      </c>
      <c r="C330" s="12"/>
      <c r="D330" s="12" t="s">
        <v>181</v>
      </c>
      <c r="E330" s="10"/>
      <c r="F330" s="98">
        <f>SUM(F331:F339)</f>
        <v>37184517.890000001</v>
      </c>
      <c r="I330" s="39"/>
    </row>
    <row r="331" spans="1:9" s="21" customFormat="1" ht="16.5" outlineLevel="4" x14ac:dyDescent="0.25">
      <c r="A331" s="99" t="s">
        <v>143</v>
      </c>
      <c r="B331" s="14" t="s">
        <v>124</v>
      </c>
      <c r="C331" s="2" t="s">
        <v>23</v>
      </c>
      <c r="D331" s="13">
        <v>6</v>
      </c>
      <c r="E331" s="11">
        <v>57463</v>
      </c>
      <c r="F331" s="100">
        <f t="shared" ref="F331:F339" si="34">ROUND(D331*E331,2)</f>
        <v>344778</v>
      </c>
      <c r="I331" s="39"/>
    </row>
    <row r="332" spans="1:9" s="21" customFormat="1" ht="16.5" outlineLevel="4" x14ac:dyDescent="0.25">
      <c r="A332" s="99" t="s">
        <v>146</v>
      </c>
      <c r="B332" s="14" t="s">
        <v>125</v>
      </c>
      <c r="C332" s="2" t="s">
        <v>23</v>
      </c>
      <c r="D332" s="13">
        <v>2.4</v>
      </c>
      <c r="E332" s="11">
        <v>119160</v>
      </c>
      <c r="F332" s="100">
        <f t="shared" si="34"/>
        <v>285984</v>
      </c>
      <c r="I332" s="39"/>
    </row>
    <row r="333" spans="1:9" s="21" customFormat="1" ht="16.5" outlineLevel="4" x14ac:dyDescent="0.25">
      <c r="A333" s="99" t="s">
        <v>148</v>
      </c>
      <c r="B333" s="14" t="s">
        <v>126</v>
      </c>
      <c r="C333" s="2" t="s">
        <v>23</v>
      </c>
      <c r="D333" s="13">
        <v>2.25</v>
      </c>
      <c r="E333" s="11">
        <v>686519</v>
      </c>
      <c r="F333" s="100">
        <f t="shared" si="34"/>
        <v>1544667.75</v>
      </c>
      <c r="I333" s="39"/>
    </row>
    <row r="334" spans="1:9" s="21" customFormat="1" ht="16.5" outlineLevel="4" x14ac:dyDescent="0.25">
      <c r="A334" s="99" t="s">
        <v>145</v>
      </c>
      <c r="B334" s="14" t="s">
        <v>127</v>
      </c>
      <c r="C334" s="2" t="s">
        <v>23</v>
      </c>
      <c r="D334" s="13">
        <v>0.89</v>
      </c>
      <c r="E334" s="11">
        <v>1161272</v>
      </c>
      <c r="F334" s="100">
        <f t="shared" si="34"/>
        <v>1033532.08</v>
      </c>
      <c r="I334" s="39"/>
    </row>
    <row r="335" spans="1:9" s="21" customFormat="1" ht="16.5" outlineLevel="4" x14ac:dyDescent="0.25">
      <c r="A335" s="99" t="s">
        <v>144</v>
      </c>
      <c r="B335" s="14" t="s">
        <v>128</v>
      </c>
      <c r="C335" s="2" t="s">
        <v>24</v>
      </c>
      <c r="D335" s="13">
        <v>21.08</v>
      </c>
      <c r="E335" s="11">
        <v>102742</v>
      </c>
      <c r="F335" s="100">
        <f t="shared" si="34"/>
        <v>2165801.36</v>
      </c>
      <c r="I335" s="39"/>
    </row>
    <row r="336" spans="1:9" s="21" customFormat="1" ht="16.5" outlineLevel="4" x14ac:dyDescent="0.25">
      <c r="A336" s="99" t="s">
        <v>149</v>
      </c>
      <c r="B336" s="14" t="s">
        <v>129</v>
      </c>
      <c r="C336" s="2" t="s">
        <v>60</v>
      </c>
      <c r="D336" s="13">
        <v>73.31</v>
      </c>
      <c r="E336" s="11">
        <v>34298</v>
      </c>
      <c r="F336" s="100">
        <f t="shared" si="34"/>
        <v>2514386.38</v>
      </c>
      <c r="I336" s="39"/>
    </row>
    <row r="337" spans="1:9" s="21" customFormat="1" ht="16.5" outlineLevel="4" x14ac:dyDescent="0.25">
      <c r="A337" s="99" t="s">
        <v>147</v>
      </c>
      <c r="B337" s="14" t="s">
        <v>130</v>
      </c>
      <c r="C337" s="2" t="s">
        <v>60</v>
      </c>
      <c r="D337" s="13">
        <v>852.92</v>
      </c>
      <c r="E337" s="11">
        <v>10109</v>
      </c>
      <c r="F337" s="100">
        <f t="shared" si="34"/>
        <v>8622168.2799999993</v>
      </c>
      <c r="I337" s="39"/>
    </row>
    <row r="338" spans="1:9" s="21" customFormat="1" ht="16.5" outlineLevel="4" x14ac:dyDescent="0.25">
      <c r="A338" s="99" t="s">
        <v>150</v>
      </c>
      <c r="B338" s="14" t="s">
        <v>131</v>
      </c>
      <c r="C338" s="2" t="s">
        <v>24</v>
      </c>
      <c r="D338" s="13">
        <v>430.77</v>
      </c>
      <c r="E338" s="11">
        <v>44617</v>
      </c>
      <c r="F338" s="100">
        <f t="shared" si="34"/>
        <v>19219665.09</v>
      </c>
      <c r="I338" s="39"/>
    </row>
    <row r="339" spans="1:9" s="21" customFormat="1" ht="16.5" outlineLevel="4" x14ac:dyDescent="0.25">
      <c r="A339" s="99" t="s">
        <v>151</v>
      </c>
      <c r="B339" s="14" t="s">
        <v>132</v>
      </c>
      <c r="C339" s="2" t="s">
        <v>133</v>
      </c>
      <c r="D339" s="13">
        <v>210.81</v>
      </c>
      <c r="E339" s="11">
        <v>6895</v>
      </c>
      <c r="F339" s="100">
        <f t="shared" si="34"/>
        <v>1453534.95</v>
      </c>
      <c r="I339" s="39"/>
    </row>
    <row r="340" spans="1:9" s="21" customFormat="1" ht="16.5" customHeight="1" outlineLevel="3" x14ac:dyDescent="0.25">
      <c r="A340" s="97" t="s">
        <v>218</v>
      </c>
      <c r="B340" s="79" t="s">
        <v>219</v>
      </c>
      <c r="C340" s="12"/>
      <c r="D340" s="12" t="s">
        <v>181</v>
      </c>
      <c r="E340" s="10"/>
      <c r="F340" s="98">
        <f>SUM(F341:F350)</f>
        <v>2653788.36</v>
      </c>
      <c r="I340" s="39"/>
    </row>
    <row r="341" spans="1:9" s="21" customFormat="1" ht="16.5" outlineLevel="4" x14ac:dyDescent="0.25">
      <c r="A341" s="99" t="s">
        <v>155</v>
      </c>
      <c r="B341" s="14" t="s">
        <v>124</v>
      </c>
      <c r="C341" s="2" t="s">
        <v>23</v>
      </c>
      <c r="D341" s="13">
        <v>0.09</v>
      </c>
      <c r="E341" s="11">
        <v>57463</v>
      </c>
      <c r="F341" s="100">
        <f t="shared" ref="F341:F350" si="35">ROUND(D341*E341,2)</f>
        <v>5171.67</v>
      </c>
      <c r="I341" s="39"/>
    </row>
    <row r="342" spans="1:9" s="21" customFormat="1" ht="16.5" outlineLevel="4" x14ac:dyDescent="0.25">
      <c r="A342" s="99" t="s">
        <v>156</v>
      </c>
      <c r="B342" s="14" t="s">
        <v>125</v>
      </c>
      <c r="C342" s="2" t="s">
        <v>23</v>
      </c>
      <c r="D342" s="13">
        <v>0.03</v>
      </c>
      <c r="E342" s="11">
        <v>119160</v>
      </c>
      <c r="F342" s="100">
        <f t="shared" si="35"/>
        <v>3574.8</v>
      </c>
      <c r="I342" s="39"/>
    </row>
    <row r="343" spans="1:9" s="21" customFormat="1" ht="16.5" outlineLevel="4" x14ac:dyDescent="0.25">
      <c r="A343" s="99" t="s">
        <v>157</v>
      </c>
      <c r="B343" s="14" t="s">
        <v>136</v>
      </c>
      <c r="C343" s="2" t="s">
        <v>23</v>
      </c>
      <c r="D343" s="13">
        <v>0.06</v>
      </c>
      <c r="E343" s="11">
        <v>686519</v>
      </c>
      <c r="F343" s="100">
        <f t="shared" si="35"/>
        <v>41191.14</v>
      </c>
      <c r="I343" s="39"/>
    </row>
    <row r="344" spans="1:9" s="21" customFormat="1" ht="16.5" outlineLevel="4" x14ac:dyDescent="0.25">
      <c r="A344" s="99" t="s">
        <v>158</v>
      </c>
      <c r="B344" s="14" t="s">
        <v>129</v>
      </c>
      <c r="C344" s="2" t="s">
        <v>23</v>
      </c>
      <c r="D344" s="13">
        <v>33.630000000000003</v>
      </c>
      <c r="E344" s="11">
        <v>34298</v>
      </c>
      <c r="F344" s="100">
        <f t="shared" si="35"/>
        <v>1153441.74</v>
      </c>
      <c r="I344" s="39"/>
    </row>
    <row r="345" spans="1:9" s="21" customFormat="1" ht="16.5" outlineLevel="4" x14ac:dyDescent="0.25">
      <c r="A345" s="99" t="s">
        <v>159</v>
      </c>
      <c r="B345" s="14" t="s">
        <v>137</v>
      </c>
      <c r="C345" s="2" t="s">
        <v>24</v>
      </c>
      <c r="D345" s="13">
        <v>33.880000000000003</v>
      </c>
      <c r="E345" s="11">
        <v>10109</v>
      </c>
      <c r="F345" s="100">
        <f t="shared" si="35"/>
        <v>342492.92</v>
      </c>
      <c r="I345" s="39"/>
    </row>
    <row r="346" spans="1:9" s="21" customFormat="1" ht="16.5" outlineLevel="4" x14ac:dyDescent="0.25">
      <c r="A346" s="99" t="s">
        <v>220</v>
      </c>
      <c r="B346" s="14" t="s">
        <v>138</v>
      </c>
      <c r="C346" s="2" t="s">
        <v>60</v>
      </c>
      <c r="D346" s="13">
        <v>8.92</v>
      </c>
      <c r="E346" s="11">
        <v>40047</v>
      </c>
      <c r="F346" s="100">
        <f t="shared" si="35"/>
        <v>357219.24</v>
      </c>
      <c r="I346" s="39"/>
    </row>
    <row r="347" spans="1:9" s="21" customFormat="1" ht="16.5" outlineLevel="4" x14ac:dyDescent="0.25">
      <c r="A347" s="99" t="s">
        <v>221</v>
      </c>
      <c r="B347" s="14" t="s">
        <v>139</v>
      </c>
      <c r="C347" s="2" t="s">
        <v>60</v>
      </c>
      <c r="D347" s="13">
        <v>4.5</v>
      </c>
      <c r="E347" s="11">
        <v>129903</v>
      </c>
      <c r="F347" s="100">
        <f t="shared" si="35"/>
        <v>584563.5</v>
      </c>
      <c r="I347" s="39"/>
    </row>
    <row r="348" spans="1:9" s="21" customFormat="1" ht="16.5" outlineLevel="4" x14ac:dyDescent="0.25">
      <c r="A348" s="99" t="s">
        <v>222</v>
      </c>
      <c r="B348" s="14" t="s">
        <v>132</v>
      </c>
      <c r="C348" s="2" t="s">
        <v>133</v>
      </c>
      <c r="D348" s="13">
        <v>10.4</v>
      </c>
      <c r="E348" s="11">
        <v>6903</v>
      </c>
      <c r="F348" s="100">
        <f t="shared" si="35"/>
        <v>71791.199999999997</v>
      </c>
      <c r="I348" s="39"/>
    </row>
    <row r="349" spans="1:9" s="21" customFormat="1" ht="16.5" outlineLevel="4" x14ac:dyDescent="0.25">
      <c r="A349" s="99" t="s">
        <v>223</v>
      </c>
      <c r="B349" s="14" t="s">
        <v>140</v>
      </c>
      <c r="C349" s="2" t="s">
        <v>133</v>
      </c>
      <c r="D349" s="13">
        <v>5.1100000000000003</v>
      </c>
      <c r="E349" s="11">
        <v>7865</v>
      </c>
      <c r="F349" s="100">
        <f t="shared" si="35"/>
        <v>40190.15</v>
      </c>
      <c r="I349" s="39"/>
    </row>
    <row r="350" spans="1:9" s="21" customFormat="1" ht="16.5" outlineLevel="4" x14ac:dyDescent="0.25">
      <c r="A350" s="99" t="s">
        <v>224</v>
      </c>
      <c r="B350" s="14" t="s">
        <v>141</v>
      </c>
      <c r="C350" s="2" t="s">
        <v>1</v>
      </c>
      <c r="D350" s="13">
        <v>8</v>
      </c>
      <c r="E350" s="11">
        <v>6769</v>
      </c>
      <c r="F350" s="100">
        <f t="shared" si="35"/>
        <v>54152</v>
      </c>
      <c r="I350" s="39"/>
    </row>
    <row r="351" spans="1:9" s="21" customFormat="1" ht="16.5" customHeight="1" outlineLevel="3" x14ac:dyDescent="0.25">
      <c r="A351" s="97" t="s">
        <v>225</v>
      </c>
      <c r="B351" s="79" t="s">
        <v>226</v>
      </c>
      <c r="C351" s="12"/>
      <c r="D351" s="12" t="s">
        <v>181</v>
      </c>
      <c r="E351" s="10"/>
      <c r="F351" s="98">
        <f>SUM(F352:F356)</f>
        <v>10680200.800000001</v>
      </c>
      <c r="I351" s="39"/>
    </row>
    <row r="352" spans="1:9" s="21" customFormat="1" ht="16.5" outlineLevel="4" x14ac:dyDescent="0.25">
      <c r="A352" s="99" t="s">
        <v>167</v>
      </c>
      <c r="B352" s="14" t="s">
        <v>124</v>
      </c>
      <c r="C352" s="2" t="s">
        <v>23</v>
      </c>
      <c r="D352" s="13">
        <v>0</v>
      </c>
      <c r="E352" s="11">
        <v>57463</v>
      </c>
      <c r="F352" s="100">
        <f t="shared" ref="F352:F356" si="36">ROUND(D352*E352,2)</f>
        <v>0</v>
      </c>
      <c r="I352" s="39"/>
    </row>
    <row r="353" spans="1:9" s="21" customFormat="1" ht="16.5" outlineLevel="4" x14ac:dyDescent="0.25">
      <c r="A353" s="99" t="s">
        <v>170</v>
      </c>
      <c r="B353" s="14" t="s">
        <v>125</v>
      </c>
      <c r="C353" s="2" t="s">
        <v>23</v>
      </c>
      <c r="D353" s="13">
        <v>0</v>
      </c>
      <c r="E353" s="11">
        <v>119160</v>
      </c>
      <c r="F353" s="100">
        <f t="shared" si="36"/>
        <v>0</v>
      </c>
      <c r="I353" s="39"/>
    </row>
    <row r="354" spans="1:9" s="21" customFormat="1" ht="16.5" outlineLevel="4" x14ac:dyDescent="0.25">
      <c r="A354" s="99" t="s">
        <v>168</v>
      </c>
      <c r="B354" s="14" t="s">
        <v>227</v>
      </c>
      <c r="C354" s="2" t="s">
        <v>23</v>
      </c>
      <c r="D354" s="13">
        <v>10.29</v>
      </c>
      <c r="E354" s="11">
        <v>822168</v>
      </c>
      <c r="F354" s="100">
        <f t="shared" si="36"/>
        <v>8460108.7200000007</v>
      </c>
      <c r="I354" s="39"/>
    </row>
    <row r="355" spans="1:9" s="21" customFormat="1" ht="16.5" outlineLevel="4" x14ac:dyDescent="0.25">
      <c r="A355" s="99" t="s">
        <v>171</v>
      </c>
      <c r="B355" s="14" t="s">
        <v>228</v>
      </c>
      <c r="C355" s="2" t="s">
        <v>133</v>
      </c>
      <c r="D355" s="13">
        <v>165.54</v>
      </c>
      <c r="E355" s="11">
        <v>8392</v>
      </c>
      <c r="F355" s="100">
        <f t="shared" si="36"/>
        <v>1389211.68</v>
      </c>
      <c r="I355" s="39"/>
    </row>
    <row r="356" spans="1:9" s="21" customFormat="1" ht="16.5" outlineLevel="4" x14ac:dyDescent="0.25">
      <c r="A356" s="99" t="s">
        <v>172</v>
      </c>
      <c r="B356" s="14" t="s">
        <v>229</v>
      </c>
      <c r="C356" s="2" t="s">
        <v>60</v>
      </c>
      <c r="D356" s="13">
        <v>288.39999999999998</v>
      </c>
      <c r="E356" s="11">
        <v>2881</v>
      </c>
      <c r="F356" s="100">
        <f t="shared" si="36"/>
        <v>830880.4</v>
      </c>
      <c r="I356" s="39"/>
    </row>
    <row r="357" spans="1:9" s="21" customFormat="1" ht="34.5" customHeight="1" outlineLevel="3" x14ac:dyDescent="0.25">
      <c r="A357" s="97" t="s">
        <v>230</v>
      </c>
      <c r="B357" s="80" t="s">
        <v>142</v>
      </c>
      <c r="C357" s="12"/>
      <c r="D357" s="12" t="s">
        <v>181</v>
      </c>
      <c r="E357" s="10"/>
      <c r="F357" s="98">
        <f>SUM(F358:F362)</f>
        <v>0</v>
      </c>
      <c r="I357" s="39"/>
    </row>
    <row r="358" spans="1:9" s="21" customFormat="1" ht="16.5" outlineLevel="4" x14ac:dyDescent="0.25">
      <c r="A358" s="99" t="s">
        <v>175</v>
      </c>
      <c r="B358" s="14" t="s">
        <v>124</v>
      </c>
      <c r="C358" s="2" t="s">
        <v>23</v>
      </c>
      <c r="D358" s="13">
        <v>0</v>
      </c>
      <c r="E358" s="11">
        <v>57463</v>
      </c>
      <c r="F358" s="100">
        <f t="shared" ref="F358:F362" si="37">ROUND(D358*E358,2)</f>
        <v>0</v>
      </c>
      <c r="I358" s="39"/>
    </row>
    <row r="359" spans="1:9" s="21" customFormat="1" ht="16.5" outlineLevel="4" x14ac:dyDescent="0.25">
      <c r="A359" s="99" t="s">
        <v>176</v>
      </c>
      <c r="B359" s="14" t="s">
        <v>125</v>
      </c>
      <c r="C359" s="2" t="s">
        <v>23</v>
      </c>
      <c r="D359" s="13">
        <v>0</v>
      </c>
      <c r="E359" s="11">
        <v>119160</v>
      </c>
      <c r="F359" s="100">
        <f t="shared" si="37"/>
        <v>0</v>
      </c>
      <c r="I359" s="39"/>
    </row>
    <row r="360" spans="1:9" s="21" customFormat="1" ht="16.5" outlineLevel="4" x14ac:dyDescent="0.25">
      <c r="A360" s="99" t="s">
        <v>177</v>
      </c>
      <c r="B360" s="14" t="s">
        <v>152</v>
      </c>
      <c r="C360" s="2" t="s">
        <v>23</v>
      </c>
      <c r="D360" s="13">
        <v>0</v>
      </c>
      <c r="E360" s="11">
        <v>135611</v>
      </c>
      <c r="F360" s="100">
        <f t="shared" si="37"/>
        <v>0</v>
      </c>
      <c r="I360" s="39"/>
    </row>
    <row r="361" spans="1:9" s="21" customFormat="1" ht="16.5" outlineLevel="4" x14ac:dyDescent="0.25">
      <c r="A361" s="99" t="s">
        <v>178</v>
      </c>
      <c r="B361" s="14" t="s">
        <v>153</v>
      </c>
      <c r="C361" s="2" t="s">
        <v>24</v>
      </c>
      <c r="D361" s="13">
        <v>0</v>
      </c>
      <c r="E361" s="11">
        <v>58111</v>
      </c>
      <c r="F361" s="100">
        <f t="shared" si="37"/>
        <v>0</v>
      </c>
      <c r="I361" s="39"/>
    </row>
    <row r="362" spans="1:9" s="21" customFormat="1" ht="16.5" outlineLevel="4" x14ac:dyDescent="0.25">
      <c r="A362" s="99" t="s">
        <v>179</v>
      </c>
      <c r="B362" s="14" t="s">
        <v>154</v>
      </c>
      <c r="C362" s="2" t="s">
        <v>23</v>
      </c>
      <c r="D362" s="13">
        <v>0</v>
      </c>
      <c r="E362" s="11">
        <v>686519</v>
      </c>
      <c r="F362" s="100">
        <f t="shared" si="37"/>
        <v>0</v>
      </c>
      <c r="I362" s="39"/>
    </row>
    <row r="363" spans="1:9" s="21" customFormat="1" ht="30.75" customHeight="1" outlineLevel="3" x14ac:dyDescent="0.25">
      <c r="A363" s="97" t="s">
        <v>231</v>
      </c>
      <c r="B363" s="80" t="s">
        <v>232</v>
      </c>
      <c r="C363" s="12"/>
      <c r="D363" s="12" t="s">
        <v>181</v>
      </c>
      <c r="E363" s="10"/>
      <c r="F363" s="98">
        <f>SUM(F364:F372)</f>
        <v>7420344.2800000003</v>
      </c>
      <c r="I363" s="39"/>
    </row>
    <row r="364" spans="1:9" s="21" customFormat="1" ht="16.5" outlineLevel="4" x14ac:dyDescent="0.25">
      <c r="A364" s="99" t="s">
        <v>233</v>
      </c>
      <c r="B364" s="14" t="s">
        <v>160</v>
      </c>
      <c r="C364" s="2" t="s">
        <v>60</v>
      </c>
      <c r="D364" s="13">
        <v>144</v>
      </c>
      <c r="E364" s="11">
        <v>18523</v>
      </c>
      <c r="F364" s="100">
        <f t="shared" ref="F364:F372" si="38">ROUND(D364*E364,2)</f>
        <v>2667312</v>
      </c>
      <c r="I364" s="39"/>
    </row>
    <row r="365" spans="1:9" s="21" customFormat="1" ht="16.5" outlineLevel="4" x14ac:dyDescent="0.25">
      <c r="A365" s="99" t="s">
        <v>234</v>
      </c>
      <c r="B365" s="14" t="s">
        <v>161</v>
      </c>
      <c r="C365" s="2" t="s">
        <v>133</v>
      </c>
      <c r="D365" s="13">
        <v>165.75</v>
      </c>
      <c r="E365" s="11">
        <v>9737</v>
      </c>
      <c r="F365" s="100">
        <f t="shared" si="38"/>
        <v>1613907.75</v>
      </c>
      <c r="I365" s="39"/>
    </row>
    <row r="366" spans="1:9" s="21" customFormat="1" ht="16.5" outlineLevel="4" x14ac:dyDescent="0.25">
      <c r="A366" s="99" t="s">
        <v>235</v>
      </c>
      <c r="B366" s="14" t="s">
        <v>162</v>
      </c>
      <c r="C366" s="2" t="s">
        <v>60</v>
      </c>
      <c r="D366" s="13">
        <v>34.39</v>
      </c>
      <c r="E366" s="11">
        <v>13442</v>
      </c>
      <c r="F366" s="100">
        <f t="shared" si="38"/>
        <v>462270.38</v>
      </c>
      <c r="I366" s="39"/>
    </row>
    <row r="367" spans="1:9" s="21" customFormat="1" ht="16.5" outlineLevel="4" x14ac:dyDescent="0.25">
      <c r="A367" s="99" t="s">
        <v>236</v>
      </c>
      <c r="B367" s="14" t="s">
        <v>163</v>
      </c>
      <c r="C367" s="2" t="s">
        <v>133</v>
      </c>
      <c r="D367" s="13">
        <v>58.46</v>
      </c>
      <c r="E367" s="11">
        <v>9033</v>
      </c>
      <c r="F367" s="100">
        <f t="shared" si="38"/>
        <v>528069.18000000005</v>
      </c>
      <c r="I367" s="39"/>
    </row>
    <row r="368" spans="1:9" s="21" customFormat="1" ht="16.5" outlineLevel="4" x14ac:dyDescent="0.25">
      <c r="A368" s="99" t="s">
        <v>237</v>
      </c>
      <c r="B368" s="14" t="s">
        <v>164</v>
      </c>
      <c r="C368" s="2" t="s">
        <v>23</v>
      </c>
      <c r="D368" s="13">
        <v>5.56</v>
      </c>
      <c r="E368" s="11">
        <v>26463</v>
      </c>
      <c r="F368" s="100">
        <f t="shared" si="38"/>
        <v>147134.28</v>
      </c>
      <c r="I368" s="39"/>
    </row>
    <row r="369" spans="1:9" s="21" customFormat="1" ht="16.5" outlineLevel="4" x14ac:dyDescent="0.25">
      <c r="A369" s="99" t="s">
        <v>238</v>
      </c>
      <c r="B369" s="14" t="s">
        <v>165</v>
      </c>
      <c r="C369" s="2" t="s">
        <v>23</v>
      </c>
      <c r="D369" s="13">
        <v>0.2</v>
      </c>
      <c r="E369" s="11">
        <v>402739</v>
      </c>
      <c r="F369" s="100">
        <f t="shared" si="38"/>
        <v>80547.8</v>
      </c>
      <c r="I369" s="39"/>
    </row>
    <row r="370" spans="1:9" s="21" customFormat="1" ht="16.5" outlineLevel="4" x14ac:dyDescent="0.25">
      <c r="A370" s="99" t="s">
        <v>239</v>
      </c>
      <c r="B370" s="14" t="s">
        <v>166</v>
      </c>
      <c r="C370" s="2" t="s">
        <v>23</v>
      </c>
      <c r="D370" s="13">
        <v>1.96</v>
      </c>
      <c r="E370" s="11">
        <v>686519</v>
      </c>
      <c r="F370" s="100">
        <f t="shared" si="38"/>
        <v>1345577.24</v>
      </c>
      <c r="I370" s="39"/>
    </row>
    <row r="371" spans="1:9" s="21" customFormat="1" ht="16.5" outlineLevel="4" x14ac:dyDescent="0.25">
      <c r="A371" s="99" t="s">
        <v>240</v>
      </c>
      <c r="B371" s="14" t="s">
        <v>132</v>
      </c>
      <c r="C371" s="2" t="s">
        <v>133</v>
      </c>
      <c r="D371" s="13">
        <v>83.47</v>
      </c>
      <c r="E371" s="11">
        <v>6895</v>
      </c>
      <c r="F371" s="100">
        <f t="shared" si="38"/>
        <v>575525.65</v>
      </c>
      <c r="I371" s="39"/>
    </row>
    <row r="372" spans="1:9" s="21" customFormat="1" ht="16.5" outlineLevel="4" x14ac:dyDescent="0.25">
      <c r="A372" s="99" t="s">
        <v>241</v>
      </c>
      <c r="B372" s="14" t="s">
        <v>124</v>
      </c>
      <c r="C372" s="2" t="s">
        <v>23</v>
      </c>
      <c r="D372" s="13">
        <v>7.52</v>
      </c>
      <c r="E372" s="11">
        <v>0</v>
      </c>
      <c r="F372" s="100">
        <f t="shared" si="38"/>
        <v>0</v>
      </c>
      <c r="I372" s="39"/>
    </row>
    <row r="373" spans="1:9" s="21" customFormat="1" ht="30.75" customHeight="1" outlineLevel="3" x14ac:dyDescent="0.25">
      <c r="A373" s="97" t="s">
        <v>242</v>
      </c>
      <c r="B373" s="80" t="s">
        <v>173</v>
      </c>
      <c r="C373" s="12"/>
      <c r="D373" s="12" t="s">
        <v>181</v>
      </c>
      <c r="E373" s="10"/>
      <c r="F373" s="98">
        <f>SUM(F374:F382)</f>
        <v>9858280.1899999995</v>
      </c>
      <c r="I373" s="39"/>
    </row>
    <row r="374" spans="1:9" s="21" customFormat="1" ht="16.5" outlineLevel="4" x14ac:dyDescent="0.25">
      <c r="A374" s="99" t="s">
        <v>62</v>
      </c>
      <c r="B374" s="14" t="s">
        <v>160</v>
      </c>
      <c r="C374" s="2" t="s">
        <v>60</v>
      </c>
      <c r="D374" s="13">
        <v>91.02</v>
      </c>
      <c r="E374" s="11">
        <v>18523</v>
      </c>
      <c r="F374" s="100">
        <f t="shared" ref="F374:F382" si="39">ROUND(D374*E374,2)</f>
        <v>1685963.46</v>
      </c>
      <c r="I374" s="39"/>
    </row>
    <row r="375" spans="1:9" s="21" customFormat="1" ht="16.5" outlineLevel="4" x14ac:dyDescent="0.25">
      <c r="A375" s="99" t="s">
        <v>243</v>
      </c>
      <c r="B375" s="14" t="s">
        <v>161</v>
      </c>
      <c r="C375" s="2" t="s">
        <v>133</v>
      </c>
      <c r="D375" s="13">
        <v>138.44</v>
      </c>
      <c r="E375" s="11">
        <v>9737</v>
      </c>
      <c r="F375" s="100">
        <f t="shared" si="39"/>
        <v>1347990.28</v>
      </c>
      <c r="I375" s="39"/>
    </row>
    <row r="376" spans="1:9" s="21" customFormat="1" ht="16.5" outlineLevel="4" x14ac:dyDescent="0.25">
      <c r="A376" s="99" t="s">
        <v>244</v>
      </c>
      <c r="B376" s="14" t="s">
        <v>174</v>
      </c>
      <c r="C376" s="2" t="s">
        <v>60</v>
      </c>
      <c r="D376" s="13">
        <v>39.380000000000003</v>
      </c>
      <c r="E376" s="11">
        <v>13442</v>
      </c>
      <c r="F376" s="100">
        <f t="shared" si="39"/>
        <v>529345.96</v>
      </c>
      <c r="I376" s="39"/>
    </row>
    <row r="377" spans="1:9" s="21" customFormat="1" ht="16.5" outlineLevel="4" x14ac:dyDescent="0.25">
      <c r="A377" s="99" t="s">
        <v>245</v>
      </c>
      <c r="B377" s="14" t="s">
        <v>163</v>
      </c>
      <c r="C377" s="2" t="s">
        <v>133</v>
      </c>
      <c r="D377" s="13">
        <v>22.46</v>
      </c>
      <c r="E377" s="11">
        <v>9033</v>
      </c>
      <c r="F377" s="100">
        <f t="shared" si="39"/>
        <v>202881.18</v>
      </c>
      <c r="I377" s="39"/>
    </row>
    <row r="378" spans="1:9" s="21" customFormat="1" ht="16.5" outlineLevel="4" x14ac:dyDescent="0.25">
      <c r="A378" s="99" t="s">
        <v>442</v>
      </c>
      <c r="B378" s="14" t="s">
        <v>164</v>
      </c>
      <c r="C378" s="2" t="s">
        <v>23</v>
      </c>
      <c r="D378" s="13">
        <v>11.12</v>
      </c>
      <c r="E378" s="11">
        <v>110128</v>
      </c>
      <c r="F378" s="100">
        <f t="shared" si="39"/>
        <v>1224623.3600000001</v>
      </c>
      <c r="I378" s="39"/>
    </row>
    <row r="379" spans="1:9" s="21" customFormat="1" ht="16.5" outlineLevel="4" x14ac:dyDescent="0.25">
      <c r="A379" s="99" t="s">
        <v>443</v>
      </c>
      <c r="B379" s="14" t="s">
        <v>165</v>
      </c>
      <c r="C379" s="2" t="s">
        <v>23</v>
      </c>
      <c r="D379" s="13">
        <v>0.4</v>
      </c>
      <c r="E379" s="11">
        <v>402739</v>
      </c>
      <c r="F379" s="100">
        <f t="shared" si="39"/>
        <v>161095.6</v>
      </c>
      <c r="I379" s="39"/>
    </row>
    <row r="380" spans="1:9" s="21" customFormat="1" ht="16.5" outlineLevel="4" x14ac:dyDescent="0.25">
      <c r="A380" s="99" t="s">
        <v>444</v>
      </c>
      <c r="B380" s="14" t="s">
        <v>166</v>
      </c>
      <c r="C380" s="2" t="s">
        <v>23</v>
      </c>
      <c r="D380" s="13">
        <v>3.92</v>
      </c>
      <c r="E380" s="11">
        <v>686519</v>
      </c>
      <c r="F380" s="100">
        <f t="shared" si="39"/>
        <v>2691154.48</v>
      </c>
      <c r="I380" s="39"/>
    </row>
    <row r="381" spans="1:9" s="21" customFormat="1" ht="16.5" outlineLevel="4" x14ac:dyDescent="0.25">
      <c r="A381" s="99" t="s">
        <v>445</v>
      </c>
      <c r="B381" s="14" t="s">
        <v>132</v>
      </c>
      <c r="C381" s="2" t="s">
        <v>133</v>
      </c>
      <c r="D381" s="13">
        <v>166.93</v>
      </c>
      <c r="E381" s="11">
        <v>6895</v>
      </c>
      <c r="F381" s="100">
        <f t="shared" si="39"/>
        <v>1150982.3500000001</v>
      </c>
      <c r="I381" s="39"/>
    </row>
    <row r="382" spans="1:9" s="21" customFormat="1" ht="16.5" outlineLevel="4" x14ac:dyDescent="0.25">
      <c r="A382" s="99" t="s">
        <v>446</v>
      </c>
      <c r="B382" s="14" t="s">
        <v>124</v>
      </c>
      <c r="C382" s="2" t="s">
        <v>23</v>
      </c>
      <c r="D382" s="13">
        <v>15.04</v>
      </c>
      <c r="E382" s="11">
        <v>57463</v>
      </c>
      <c r="F382" s="100">
        <f t="shared" si="39"/>
        <v>864243.52</v>
      </c>
      <c r="I382" s="39"/>
    </row>
    <row r="383" spans="1:9" s="21" customFormat="1" ht="30.75" customHeight="1" outlineLevel="3" x14ac:dyDescent="0.25">
      <c r="A383" s="97" t="s">
        <v>422</v>
      </c>
      <c r="B383" s="80" t="s">
        <v>246</v>
      </c>
      <c r="C383" s="12"/>
      <c r="D383" s="12" t="s">
        <v>181</v>
      </c>
      <c r="E383" s="10"/>
      <c r="F383" s="98">
        <f>SUM(F384:F387)</f>
        <v>1349241.6300000001</v>
      </c>
      <c r="I383" s="39"/>
    </row>
    <row r="384" spans="1:9" s="21" customFormat="1" ht="16.5" outlineLevel="4" x14ac:dyDescent="0.25">
      <c r="A384" s="99" t="s">
        <v>447</v>
      </c>
      <c r="B384" s="14" t="s">
        <v>160</v>
      </c>
      <c r="C384" s="2" t="s">
        <v>60</v>
      </c>
      <c r="D384" s="13">
        <v>45.51</v>
      </c>
      <c r="E384" s="11">
        <v>18523</v>
      </c>
      <c r="F384" s="100">
        <f t="shared" ref="F384:F387" si="40">ROUND(D384*E384,2)</f>
        <v>842981.73</v>
      </c>
      <c r="I384" s="39"/>
    </row>
    <row r="385" spans="1:9" s="21" customFormat="1" ht="16.5" outlineLevel="4" x14ac:dyDescent="0.25">
      <c r="A385" s="99" t="s">
        <v>448</v>
      </c>
      <c r="B385" s="14" t="s">
        <v>161</v>
      </c>
      <c r="C385" s="2" t="s">
        <v>133</v>
      </c>
      <c r="D385" s="13">
        <v>21.72</v>
      </c>
      <c r="E385" s="11">
        <v>11786</v>
      </c>
      <c r="F385" s="100">
        <f t="shared" si="40"/>
        <v>255991.92</v>
      </c>
      <c r="I385" s="39"/>
    </row>
    <row r="386" spans="1:9" s="21" customFormat="1" ht="16.5" outlineLevel="4" x14ac:dyDescent="0.25">
      <c r="A386" s="99" t="s">
        <v>449</v>
      </c>
      <c r="B386" s="14" t="s">
        <v>162</v>
      </c>
      <c r="C386" s="2" t="s">
        <v>60</v>
      </c>
      <c r="D386" s="13">
        <v>9.36</v>
      </c>
      <c r="E386" s="11">
        <v>13442</v>
      </c>
      <c r="F386" s="100">
        <f t="shared" si="40"/>
        <v>125817.12</v>
      </c>
      <c r="I386" s="39"/>
    </row>
    <row r="387" spans="1:9" s="21" customFormat="1" ht="16.5" outlineLevel="4" x14ac:dyDescent="0.25">
      <c r="A387" s="99" t="s">
        <v>450</v>
      </c>
      <c r="B387" s="14" t="s">
        <v>163</v>
      </c>
      <c r="C387" s="2" t="s">
        <v>133</v>
      </c>
      <c r="D387" s="13">
        <v>11.23</v>
      </c>
      <c r="E387" s="11">
        <v>11082</v>
      </c>
      <c r="F387" s="100">
        <f t="shared" si="40"/>
        <v>124450.86</v>
      </c>
      <c r="I387" s="39"/>
    </row>
    <row r="388" spans="1:9" s="21" customFormat="1" ht="30.75" customHeight="1" outlineLevel="3" x14ac:dyDescent="0.25">
      <c r="A388" s="97" t="s">
        <v>247</v>
      </c>
      <c r="B388" s="80" t="s">
        <v>248</v>
      </c>
      <c r="C388" s="12"/>
      <c r="D388" s="12" t="s">
        <v>181</v>
      </c>
      <c r="E388" s="10"/>
      <c r="F388" s="98">
        <f>SUM(F389:F392)</f>
        <v>0</v>
      </c>
      <c r="I388" s="39"/>
    </row>
    <row r="389" spans="1:9" s="21" customFormat="1" ht="16.5" outlineLevel="4" x14ac:dyDescent="0.25">
      <c r="A389" s="99" t="s">
        <v>249</v>
      </c>
      <c r="B389" s="14" t="s">
        <v>250</v>
      </c>
      <c r="C389" s="2" t="s">
        <v>23</v>
      </c>
      <c r="D389" s="13">
        <v>0</v>
      </c>
      <c r="E389" s="11">
        <v>686519</v>
      </c>
      <c r="F389" s="100">
        <f t="shared" ref="F389:F392" si="41">ROUND(D389*E389,2)</f>
        <v>0</v>
      </c>
      <c r="I389" s="39"/>
    </row>
    <row r="390" spans="1:9" s="21" customFormat="1" ht="16.5" outlineLevel="4" x14ac:dyDescent="0.25">
      <c r="A390" s="99" t="s">
        <v>451</v>
      </c>
      <c r="B390" s="14" t="s">
        <v>251</v>
      </c>
      <c r="C390" s="2" t="s">
        <v>24</v>
      </c>
      <c r="D390" s="13">
        <v>0</v>
      </c>
      <c r="E390" s="11">
        <v>102742</v>
      </c>
      <c r="F390" s="100">
        <f t="shared" si="41"/>
        <v>0</v>
      </c>
      <c r="I390" s="39"/>
    </row>
    <row r="391" spans="1:9" s="21" customFormat="1" ht="16.5" outlineLevel="4" x14ac:dyDescent="0.25">
      <c r="A391" s="99" t="s">
        <v>452</v>
      </c>
      <c r="B391" s="14" t="s">
        <v>252</v>
      </c>
      <c r="C391" s="2" t="s">
        <v>24</v>
      </c>
      <c r="D391" s="13">
        <v>0</v>
      </c>
      <c r="E391" s="11">
        <v>83680</v>
      </c>
      <c r="F391" s="100">
        <f t="shared" si="41"/>
        <v>0</v>
      </c>
      <c r="I391" s="39"/>
    </row>
    <row r="392" spans="1:9" s="21" customFormat="1" ht="16.5" outlineLevel="4" x14ac:dyDescent="0.25">
      <c r="A392" s="99" t="s">
        <v>453</v>
      </c>
      <c r="B392" s="14" t="s">
        <v>132</v>
      </c>
      <c r="C392" s="2" t="s">
        <v>133</v>
      </c>
      <c r="D392" s="13">
        <v>0</v>
      </c>
      <c r="E392" s="11">
        <v>6895</v>
      </c>
      <c r="F392" s="100">
        <f t="shared" si="41"/>
        <v>0</v>
      </c>
      <c r="I392" s="39"/>
    </row>
    <row r="393" spans="1:9" s="21" customFormat="1" ht="30.75" customHeight="1" outlineLevel="3" x14ac:dyDescent="0.25">
      <c r="A393" s="97" t="s">
        <v>423</v>
      </c>
      <c r="B393" s="80" t="s">
        <v>253</v>
      </c>
      <c r="C393" s="12"/>
      <c r="D393" s="12" t="s">
        <v>181</v>
      </c>
      <c r="E393" s="10"/>
      <c r="F393" s="98">
        <f>SUM(F394:F398)</f>
        <v>0</v>
      </c>
      <c r="I393" s="39"/>
    </row>
    <row r="394" spans="1:9" s="21" customFormat="1" ht="16.5" outlineLevel="4" x14ac:dyDescent="0.25">
      <c r="A394" s="99" t="s">
        <v>454</v>
      </c>
      <c r="B394" s="14" t="s">
        <v>251</v>
      </c>
      <c r="C394" s="2" t="s">
        <v>24</v>
      </c>
      <c r="D394" s="13">
        <v>0</v>
      </c>
      <c r="E394" s="11">
        <v>102742</v>
      </c>
      <c r="F394" s="100">
        <f t="shared" ref="F394:F398" si="42">ROUND(D394*E394,2)</f>
        <v>0</v>
      </c>
      <c r="I394" s="39"/>
    </row>
    <row r="395" spans="1:9" s="21" customFormat="1" ht="16.5" outlineLevel="4" x14ac:dyDescent="0.25">
      <c r="A395" s="99" t="s">
        <v>455</v>
      </c>
      <c r="B395" s="14" t="s">
        <v>254</v>
      </c>
      <c r="C395" s="2" t="s">
        <v>24</v>
      </c>
      <c r="D395" s="13">
        <v>0</v>
      </c>
      <c r="E395" s="11">
        <v>135450</v>
      </c>
      <c r="F395" s="100">
        <f t="shared" si="42"/>
        <v>0</v>
      </c>
      <c r="I395" s="39"/>
    </row>
    <row r="396" spans="1:9" s="21" customFormat="1" ht="16.5" outlineLevel="4" x14ac:dyDescent="0.25">
      <c r="A396" s="99" t="s">
        <v>456</v>
      </c>
      <c r="B396" s="14" t="s">
        <v>250</v>
      </c>
      <c r="C396" s="2" t="s">
        <v>23</v>
      </c>
      <c r="D396" s="13">
        <v>0</v>
      </c>
      <c r="E396" s="11">
        <v>686519</v>
      </c>
      <c r="F396" s="100">
        <f t="shared" si="42"/>
        <v>0</v>
      </c>
      <c r="I396" s="39"/>
    </row>
    <row r="397" spans="1:9" s="21" customFormat="1" ht="16.5" outlineLevel="4" x14ac:dyDescent="0.25">
      <c r="A397" s="99" t="s">
        <v>457</v>
      </c>
      <c r="B397" s="14" t="s">
        <v>132</v>
      </c>
      <c r="C397" s="2" t="s">
        <v>133</v>
      </c>
      <c r="D397" s="13">
        <v>0</v>
      </c>
      <c r="E397" s="11">
        <v>6895</v>
      </c>
      <c r="F397" s="100">
        <f t="shared" si="42"/>
        <v>0</v>
      </c>
      <c r="I397" s="39"/>
    </row>
    <row r="398" spans="1:9" s="21" customFormat="1" ht="16.5" outlineLevel="4" x14ac:dyDescent="0.25">
      <c r="A398" s="99" t="s">
        <v>458</v>
      </c>
      <c r="B398" s="14" t="s">
        <v>124</v>
      </c>
      <c r="C398" s="2" t="s">
        <v>23</v>
      </c>
      <c r="D398" s="13">
        <v>0</v>
      </c>
      <c r="E398" s="11">
        <v>57463</v>
      </c>
      <c r="F398" s="100">
        <f t="shared" si="42"/>
        <v>0</v>
      </c>
      <c r="I398" s="39"/>
    </row>
    <row r="399" spans="1:9" s="21" customFormat="1" ht="16.5" customHeight="1" outlineLevel="2" x14ac:dyDescent="0.25">
      <c r="A399" s="97">
        <v>5</v>
      </c>
      <c r="B399" s="79" t="s">
        <v>255</v>
      </c>
      <c r="C399" s="12"/>
      <c r="D399" s="12" t="s">
        <v>181</v>
      </c>
      <c r="E399" s="10"/>
      <c r="F399" s="98">
        <f>F400+F411+F424+F431+F445+F465</f>
        <v>56621665</v>
      </c>
      <c r="I399" s="39"/>
    </row>
    <row r="400" spans="1:9" s="21" customFormat="1" ht="16.5" customHeight="1" outlineLevel="3" x14ac:dyDescent="0.25">
      <c r="A400" s="97" t="s">
        <v>256</v>
      </c>
      <c r="B400" s="79" t="s">
        <v>257</v>
      </c>
      <c r="C400" s="12"/>
      <c r="D400" s="12" t="s">
        <v>181</v>
      </c>
      <c r="E400" s="10"/>
      <c r="F400" s="98">
        <f>SUM(F401:F410)</f>
        <v>5372144</v>
      </c>
      <c r="I400" s="39"/>
    </row>
    <row r="401" spans="1:9" s="21" customFormat="1" ht="39.75" customHeight="1" outlineLevel="4" x14ac:dyDescent="0.25">
      <c r="A401" s="99" t="s">
        <v>258</v>
      </c>
      <c r="B401" s="14" t="s">
        <v>259</v>
      </c>
      <c r="C401" s="2" t="s">
        <v>1</v>
      </c>
      <c r="D401" s="13">
        <v>1</v>
      </c>
      <c r="E401" s="11">
        <v>195850</v>
      </c>
      <c r="F401" s="100">
        <f t="shared" ref="F401:F410" si="43">ROUND(D401*E401,2)</f>
        <v>195850</v>
      </c>
      <c r="I401" s="39"/>
    </row>
    <row r="402" spans="1:9" s="21" customFormat="1" ht="33" outlineLevel="4" x14ac:dyDescent="0.25">
      <c r="A402" s="99" t="s">
        <v>260</v>
      </c>
      <c r="B402" s="14" t="s">
        <v>261</v>
      </c>
      <c r="C402" s="2" t="s">
        <v>1</v>
      </c>
      <c r="D402" s="13">
        <v>1</v>
      </c>
      <c r="E402" s="11">
        <v>240387</v>
      </c>
      <c r="F402" s="100">
        <f t="shared" si="43"/>
        <v>240387</v>
      </c>
      <c r="I402" s="39"/>
    </row>
    <row r="403" spans="1:9" s="21" customFormat="1" ht="33" outlineLevel="4" x14ac:dyDescent="0.25">
      <c r="A403" s="99" t="s">
        <v>262</v>
      </c>
      <c r="B403" s="14" t="s">
        <v>263</v>
      </c>
      <c r="C403" s="2" t="s">
        <v>1</v>
      </c>
      <c r="D403" s="13">
        <v>1</v>
      </c>
      <c r="E403" s="11">
        <v>581246</v>
      </c>
      <c r="F403" s="100">
        <f t="shared" si="43"/>
        <v>581246</v>
      </c>
      <c r="I403" s="39"/>
    </row>
    <row r="404" spans="1:9" s="21" customFormat="1" ht="33" outlineLevel="4" x14ac:dyDescent="0.25">
      <c r="A404" s="99" t="s">
        <v>264</v>
      </c>
      <c r="B404" s="14" t="s">
        <v>265</v>
      </c>
      <c r="C404" s="2" t="s">
        <v>1</v>
      </c>
      <c r="D404" s="13">
        <v>1</v>
      </c>
      <c r="E404" s="11">
        <v>135084</v>
      </c>
      <c r="F404" s="100">
        <f t="shared" si="43"/>
        <v>135084</v>
      </c>
      <c r="I404" s="39"/>
    </row>
    <row r="405" spans="1:9" s="21" customFormat="1" ht="16.5" outlineLevel="4" x14ac:dyDescent="0.25">
      <c r="A405" s="99" t="s">
        <v>266</v>
      </c>
      <c r="B405" s="14" t="s">
        <v>267</v>
      </c>
      <c r="C405" s="2" t="s">
        <v>1</v>
      </c>
      <c r="D405" s="13">
        <v>3</v>
      </c>
      <c r="E405" s="11">
        <v>21825</v>
      </c>
      <c r="F405" s="100">
        <f t="shared" si="43"/>
        <v>65475</v>
      </c>
      <c r="I405" s="39"/>
    </row>
    <row r="406" spans="1:9" s="21" customFormat="1" ht="16.5" outlineLevel="4" x14ac:dyDescent="0.25">
      <c r="A406" s="99" t="s">
        <v>268</v>
      </c>
      <c r="B406" s="14" t="s">
        <v>269</v>
      </c>
      <c r="C406" s="2" t="s">
        <v>60</v>
      </c>
      <c r="D406" s="13">
        <v>18</v>
      </c>
      <c r="E406" s="11">
        <v>38025</v>
      </c>
      <c r="F406" s="100">
        <f t="shared" si="43"/>
        <v>684450</v>
      </c>
      <c r="I406" s="39"/>
    </row>
    <row r="407" spans="1:9" s="21" customFormat="1" ht="16.5" outlineLevel="4" x14ac:dyDescent="0.25">
      <c r="A407" s="99" t="s">
        <v>270</v>
      </c>
      <c r="B407" s="14" t="s">
        <v>269</v>
      </c>
      <c r="C407" s="2" t="s">
        <v>60</v>
      </c>
      <c r="D407" s="13">
        <v>0</v>
      </c>
      <c r="E407" s="11">
        <v>38902</v>
      </c>
      <c r="F407" s="100">
        <f t="shared" si="43"/>
        <v>0</v>
      </c>
      <c r="I407" s="39"/>
    </row>
    <row r="408" spans="1:9" s="21" customFormat="1" ht="49.5" outlineLevel="4" x14ac:dyDescent="0.25">
      <c r="A408" s="99" t="s">
        <v>271</v>
      </c>
      <c r="B408" s="14" t="s">
        <v>272</v>
      </c>
      <c r="C408" s="2" t="s">
        <v>1</v>
      </c>
      <c r="D408" s="13">
        <v>4</v>
      </c>
      <c r="E408" s="11">
        <v>780846</v>
      </c>
      <c r="F408" s="100">
        <f t="shared" si="43"/>
        <v>3123384</v>
      </c>
      <c r="I408" s="39"/>
    </row>
    <row r="409" spans="1:9" s="21" customFormat="1" ht="16.5" outlineLevel="4" x14ac:dyDescent="0.25">
      <c r="A409" s="99" t="s">
        <v>273</v>
      </c>
      <c r="B409" s="14" t="s">
        <v>274</v>
      </c>
      <c r="C409" s="2" t="s">
        <v>1</v>
      </c>
      <c r="D409" s="13">
        <v>1</v>
      </c>
      <c r="E409" s="11">
        <v>346268</v>
      </c>
      <c r="F409" s="100">
        <f t="shared" si="43"/>
        <v>346268</v>
      </c>
      <c r="I409" s="39"/>
    </row>
    <row r="410" spans="1:9" s="21" customFormat="1" ht="49.5" outlineLevel="4" x14ac:dyDescent="0.25">
      <c r="A410" s="99" t="s">
        <v>459</v>
      </c>
      <c r="B410" s="14" t="s">
        <v>275</v>
      </c>
      <c r="C410" s="2" t="s">
        <v>1</v>
      </c>
      <c r="D410" s="13">
        <v>0</v>
      </c>
      <c r="E410" s="11">
        <v>6521</v>
      </c>
      <c r="F410" s="100">
        <f t="shared" si="43"/>
        <v>0</v>
      </c>
      <c r="I410" s="39"/>
    </row>
    <row r="411" spans="1:9" s="21" customFormat="1" ht="16.5" customHeight="1" outlineLevel="3" x14ac:dyDescent="0.25">
      <c r="A411" s="97" t="s">
        <v>276</v>
      </c>
      <c r="B411" s="79" t="s">
        <v>277</v>
      </c>
      <c r="C411" s="12"/>
      <c r="D411" s="12" t="s">
        <v>181</v>
      </c>
      <c r="E411" s="10"/>
      <c r="F411" s="98">
        <f>SUM(F412:F423)</f>
        <v>1870849</v>
      </c>
      <c r="I411" s="39"/>
    </row>
    <row r="412" spans="1:9" s="21" customFormat="1" ht="39.75" customHeight="1" outlineLevel="4" x14ac:dyDescent="0.25">
      <c r="A412" s="99" t="s">
        <v>278</v>
      </c>
      <c r="B412" s="14" t="s">
        <v>279</v>
      </c>
      <c r="C412" s="2" t="s">
        <v>1</v>
      </c>
      <c r="D412" s="13">
        <v>1</v>
      </c>
      <c r="E412" s="11">
        <v>495085</v>
      </c>
      <c r="F412" s="100">
        <f t="shared" ref="F412:F423" si="44">ROUND(D412*E412,2)</f>
        <v>495085</v>
      </c>
      <c r="I412" s="39"/>
    </row>
    <row r="413" spans="1:9" s="21" customFormat="1" ht="33" outlineLevel="4" x14ac:dyDescent="0.25">
      <c r="A413" s="99" t="s">
        <v>280</v>
      </c>
      <c r="B413" s="14" t="s">
        <v>281</v>
      </c>
      <c r="C413" s="2" t="s">
        <v>1</v>
      </c>
      <c r="D413" s="13">
        <v>2</v>
      </c>
      <c r="E413" s="11">
        <v>272309</v>
      </c>
      <c r="F413" s="100">
        <f t="shared" si="44"/>
        <v>544618</v>
      </c>
      <c r="I413" s="39"/>
    </row>
    <row r="414" spans="1:9" s="21" customFormat="1" ht="16.5" outlineLevel="4" x14ac:dyDescent="0.25">
      <c r="A414" s="99" t="s">
        <v>282</v>
      </c>
      <c r="B414" s="14" t="s">
        <v>283</v>
      </c>
      <c r="C414" s="2" t="s">
        <v>1</v>
      </c>
      <c r="D414" s="13">
        <v>0</v>
      </c>
      <c r="E414" s="11">
        <v>272309</v>
      </c>
      <c r="F414" s="100">
        <f t="shared" si="44"/>
        <v>0</v>
      </c>
      <c r="I414" s="39"/>
    </row>
    <row r="415" spans="1:9" s="21" customFormat="1" ht="49.5" outlineLevel="4" x14ac:dyDescent="0.25">
      <c r="A415" s="99" t="s">
        <v>284</v>
      </c>
      <c r="B415" s="14" t="s">
        <v>285</v>
      </c>
      <c r="C415" s="2" t="s">
        <v>1</v>
      </c>
      <c r="D415" s="13">
        <v>0</v>
      </c>
      <c r="E415" s="11">
        <v>291533</v>
      </c>
      <c r="F415" s="100">
        <f t="shared" si="44"/>
        <v>0</v>
      </c>
      <c r="I415" s="39"/>
    </row>
    <row r="416" spans="1:9" s="21" customFormat="1" ht="49.5" outlineLevel="4" x14ac:dyDescent="0.25">
      <c r="A416" s="99" t="s">
        <v>286</v>
      </c>
      <c r="B416" s="14" t="s">
        <v>287</v>
      </c>
      <c r="C416" s="2" t="s">
        <v>1</v>
      </c>
      <c r="D416" s="13">
        <v>1</v>
      </c>
      <c r="E416" s="11">
        <v>213818</v>
      </c>
      <c r="F416" s="100">
        <f t="shared" si="44"/>
        <v>213818</v>
      </c>
      <c r="I416" s="39"/>
    </row>
    <row r="417" spans="1:9" s="21" customFormat="1" ht="33" outlineLevel="4" x14ac:dyDescent="0.25">
      <c r="A417" s="99" t="s">
        <v>288</v>
      </c>
      <c r="B417" s="14" t="s">
        <v>289</v>
      </c>
      <c r="C417" s="2" t="s">
        <v>1</v>
      </c>
      <c r="D417" s="13">
        <v>5</v>
      </c>
      <c r="E417" s="11">
        <v>26540</v>
      </c>
      <c r="F417" s="100">
        <f t="shared" si="44"/>
        <v>132700</v>
      </c>
      <c r="I417" s="39"/>
    </row>
    <row r="418" spans="1:9" s="21" customFormat="1" ht="33" outlineLevel="4" x14ac:dyDescent="0.25">
      <c r="A418" s="99" t="s">
        <v>290</v>
      </c>
      <c r="B418" s="14" t="s">
        <v>291</v>
      </c>
      <c r="C418" s="2" t="s">
        <v>1</v>
      </c>
      <c r="D418" s="13">
        <v>2</v>
      </c>
      <c r="E418" s="11">
        <v>61890</v>
      </c>
      <c r="F418" s="100">
        <f t="shared" si="44"/>
        <v>123780</v>
      </c>
      <c r="I418" s="39"/>
    </row>
    <row r="419" spans="1:9" s="21" customFormat="1" ht="33" outlineLevel="4" x14ac:dyDescent="0.25">
      <c r="A419" s="99" t="s">
        <v>292</v>
      </c>
      <c r="B419" s="14" t="s">
        <v>293</v>
      </c>
      <c r="C419" s="2" t="s">
        <v>1</v>
      </c>
      <c r="D419" s="13">
        <v>8</v>
      </c>
      <c r="E419" s="11">
        <v>34871</v>
      </c>
      <c r="F419" s="100">
        <f t="shared" si="44"/>
        <v>278968</v>
      </c>
      <c r="I419" s="39"/>
    </row>
    <row r="420" spans="1:9" s="21" customFormat="1" ht="33" outlineLevel="4" x14ac:dyDescent="0.25">
      <c r="A420" s="99" t="s">
        <v>460</v>
      </c>
      <c r="B420" s="14" t="s">
        <v>294</v>
      </c>
      <c r="C420" s="2" t="s">
        <v>1</v>
      </c>
      <c r="D420" s="13">
        <v>2</v>
      </c>
      <c r="E420" s="11">
        <v>40940</v>
      </c>
      <c r="F420" s="100">
        <f t="shared" si="44"/>
        <v>81880</v>
      </c>
      <c r="I420" s="39"/>
    </row>
    <row r="421" spans="1:9" s="21" customFormat="1" ht="33" outlineLevel="4" x14ac:dyDescent="0.25">
      <c r="A421" s="99" t="s">
        <v>461</v>
      </c>
      <c r="B421" s="14" t="s">
        <v>295</v>
      </c>
      <c r="C421" s="2" t="s">
        <v>1</v>
      </c>
      <c r="D421" s="13">
        <v>0</v>
      </c>
      <c r="E421" s="11">
        <v>198586</v>
      </c>
      <c r="F421" s="100">
        <f t="shared" si="44"/>
        <v>0</v>
      </c>
      <c r="I421" s="39"/>
    </row>
    <row r="422" spans="1:9" s="21" customFormat="1" ht="16.5" outlineLevel="4" x14ac:dyDescent="0.25">
      <c r="A422" s="99" t="s">
        <v>462</v>
      </c>
      <c r="B422" s="14" t="s">
        <v>296</v>
      </c>
      <c r="C422" s="2" t="s">
        <v>1</v>
      </c>
      <c r="D422" s="13">
        <v>0</v>
      </c>
      <c r="E422" s="11">
        <v>274447</v>
      </c>
      <c r="F422" s="100">
        <f t="shared" si="44"/>
        <v>0</v>
      </c>
      <c r="I422" s="39"/>
    </row>
    <row r="423" spans="1:9" s="21" customFormat="1" ht="33" outlineLevel="4" x14ac:dyDescent="0.25">
      <c r="A423" s="99" t="s">
        <v>463</v>
      </c>
      <c r="B423" s="14" t="s">
        <v>297</v>
      </c>
      <c r="C423" s="2" t="s">
        <v>1</v>
      </c>
      <c r="D423" s="13">
        <v>0</v>
      </c>
      <c r="E423" s="11">
        <v>49719</v>
      </c>
      <c r="F423" s="100">
        <f t="shared" si="44"/>
        <v>0</v>
      </c>
      <c r="I423" s="39"/>
    </row>
    <row r="424" spans="1:9" s="21" customFormat="1" ht="16.5" customHeight="1" outlineLevel="3" x14ac:dyDescent="0.25">
      <c r="A424" s="97" t="s">
        <v>298</v>
      </c>
      <c r="B424" s="79" t="s">
        <v>299</v>
      </c>
      <c r="C424" s="12"/>
      <c r="D424" s="12" t="s">
        <v>181</v>
      </c>
      <c r="E424" s="10"/>
      <c r="F424" s="98">
        <f>SUM(F425:F430)</f>
        <v>2013324</v>
      </c>
      <c r="I424" s="39"/>
    </row>
    <row r="425" spans="1:9" s="21" customFormat="1" ht="39.75" customHeight="1" outlineLevel="4" x14ac:dyDescent="0.25">
      <c r="A425" s="99" t="s">
        <v>300</v>
      </c>
      <c r="B425" s="14" t="s">
        <v>301</v>
      </c>
      <c r="C425" s="2" t="s">
        <v>60</v>
      </c>
      <c r="D425" s="13">
        <v>3</v>
      </c>
      <c r="E425" s="11">
        <v>55532</v>
      </c>
      <c r="F425" s="100">
        <f t="shared" ref="F425:F430" si="45">ROUND(D425*E425,2)</f>
        <v>166596</v>
      </c>
      <c r="I425" s="39"/>
    </row>
    <row r="426" spans="1:9" s="21" customFormat="1" ht="49.5" outlineLevel="4" x14ac:dyDescent="0.25">
      <c r="A426" s="99" t="s">
        <v>302</v>
      </c>
      <c r="B426" s="14" t="s">
        <v>303</v>
      </c>
      <c r="C426" s="2" t="s">
        <v>60</v>
      </c>
      <c r="D426" s="13">
        <v>0</v>
      </c>
      <c r="E426" s="11">
        <v>70448</v>
      </c>
      <c r="F426" s="100">
        <f t="shared" si="45"/>
        <v>0</v>
      </c>
      <c r="I426" s="39"/>
    </row>
    <row r="427" spans="1:9" s="21" customFormat="1" ht="49.5" outlineLevel="4" x14ac:dyDescent="0.25">
      <c r="A427" s="99" t="s">
        <v>304</v>
      </c>
      <c r="B427" s="14" t="s">
        <v>305</v>
      </c>
      <c r="C427" s="2" t="s">
        <v>60</v>
      </c>
      <c r="D427" s="13">
        <v>52</v>
      </c>
      <c r="E427" s="11">
        <v>35514</v>
      </c>
      <c r="F427" s="100">
        <f t="shared" si="45"/>
        <v>1846728</v>
      </c>
      <c r="I427" s="39"/>
    </row>
    <row r="428" spans="1:9" s="21" customFormat="1" ht="49.5" outlineLevel="4" x14ac:dyDescent="0.25">
      <c r="A428" s="99" t="s">
        <v>464</v>
      </c>
      <c r="B428" s="14" t="s">
        <v>306</v>
      </c>
      <c r="C428" s="2" t="s">
        <v>60</v>
      </c>
      <c r="D428" s="13">
        <v>0</v>
      </c>
      <c r="E428" s="11">
        <v>44811</v>
      </c>
      <c r="F428" s="100">
        <f t="shared" si="45"/>
        <v>0</v>
      </c>
      <c r="I428" s="39"/>
    </row>
    <row r="429" spans="1:9" s="21" customFormat="1" ht="49.5" outlineLevel="4" x14ac:dyDescent="0.25">
      <c r="A429" s="99" t="s">
        <v>465</v>
      </c>
      <c r="B429" s="14" t="s">
        <v>307</v>
      </c>
      <c r="C429" s="2" t="s">
        <v>60</v>
      </c>
      <c r="D429" s="13">
        <v>0</v>
      </c>
      <c r="E429" s="11">
        <v>46970</v>
      </c>
      <c r="F429" s="100">
        <f t="shared" si="45"/>
        <v>0</v>
      </c>
      <c r="I429" s="39"/>
    </row>
    <row r="430" spans="1:9" s="21" customFormat="1" ht="49.5" outlineLevel="4" x14ac:dyDescent="0.25">
      <c r="A430" s="99" t="s">
        <v>466</v>
      </c>
      <c r="B430" s="14" t="s">
        <v>308</v>
      </c>
      <c r="C430" s="2" t="s">
        <v>60</v>
      </c>
      <c r="D430" s="13">
        <v>0</v>
      </c>
      <c r="E430" s="11">
        <v>45086</v>
      </c>
      <c r="F430" s="100">
        <f t="shared" si="45"/>
        <v>0</v>
      </c>
      <c r="I430" s="39"/>
    </row>
    <row r="431" spans="1:9" s="21" customFormat="1" ht="16.5" customHeight="1" outlineLevel="3" x14ac:dyDescent="0.25">
      <c r="A431" s="97" t="s">
        <v>309</v>
      </c>
      <c r="B431" s="79" t="s">
        <v>310</v>
      </c>
      <c r="C431" s="12"/>
      <c r="D431" s="12" t="s">
        <v>181</v>
      </c>
      <c r="E431" s="10"/>
      <c r="F431" s="98">
        <f>F432+F436+F439</f>
        <v>12125179</v>
      </c>
      <c r="I431" s="39"/>
    </row>
    <row r="432" spans="1:9" s="21" customFormat="1" ht="16.5" customHeight="1" outlineLevel="4" x14ac:dyDescent="0.25">
      <c r="A432" s="97" t="s">
        <v>311</v>
      </c>
      <c r="B432" s="79" t="s">
        <v>312</v>
      </c>
      <c r="C432" s="12"/>
      <c r="D432" s="12"/>
      <c r="E432" s="10"/>
      <c r="F432" s="98">
        <f>SUM(F433:F435)</f>
        <v>7109656</v>
      </c>
      <c r="I432" s="39"/>
    </row>
    <row r="433" spans="1:9" s="21" customFormat="1" ht="49.5" outlineLevel="6" x14ac:dyDescent="0.25">
      <c r="A433" s="99" t="s">
        <v>313</v>
      </c>
      <c r="B433" s="14" t="s">
        <v>314</v>
      </c>
      <c r="C433" s="2" t="s">
        <v>1</v>
      </c>
      <c r="D433" s="13">
        <v>8</v>
      </c>
      <c r="E433" s="11">
        <v>489257</v>
      </c>
      <c r="F433" s="100">
        <f t="shared" ref="F433:F435" si="46">ROUND(D433*E433,2)</f>
        <v>3914056</v>
      </c>
      <c r="I433" s="39"/>
    </row>
    <row r="434" spans="1:9" s="21" customFormat="1" ht="33" outlineLevel="6" x14ac:dyDescent="0.25">
      <c r="A434" s="99" t="s">
        <v>315</v>
      </c>
      <c r="B434" s="14" t="s">
        <v>316</v>
      </c>
      <c r="C434" s="2" t="s">
        <v>1</v>
      </c>
      <c r="D434" s="13">
        <v>10</v>
      </c>
      <c r="E434" s="11">
        <v>319560</v>
      </c>
      <c r="F434" s="100">
        <f t="shared" si="46"/>
        <v>3195600</v>
      </c>
      <c r="I434" s="39"/>
    </row>
    <row r="435" spans="1:9" s="21" customFormat="1" ht="49.5" outlineLevel="6" x14ac:dyDescent="0.25">
      <c r="A435" s="99" t="s">
        <v>317</v>
      </c>
      <c r="B435" s="14" t="s">
        <v>318</v>
      </c>
      <c r="C435" s="2" t="s">
        <v>1</v>
      </c>
      <c r="D435" s="13">
        <v>0</v>
      </c>
      <c r="E435" s="11">
        <v>214637</v>
      </c>
      <c r="F435" s="100">
        <f t="shared" si="46"/>
        <v>0</v>
      </c>
      <c r="I435" s="39"/>
    </row>
    <row r="436" spans="1:9" s="21" customFormat="1" ht="35.25" customHeight="1" outlineLevel="4" x14ac:dyDescent="0.25">
      <c r="A436" s="97" t="s">
        <v>319</v>
      </c>
      <c r="B436" s="80" t="s">
        <v>320</v>
      </c>
      <c r="C436" s="12"/>
      <c r="D436" s="12"/>
      <c r="E436" s="10"/>
      <c r="F436" s="98">
        <f>SUM(F437:F438)</f>
        <v>816813</v>
      </c>
      <c r="I436" s="39"/>
    </row>
    <row r="437" spans="1:9" s="21" customFormat="1" ht="82.5" outlineLevel="5" x14ac:dyDescent="0.25">
      <c r="A437" s="99" t="s">
        <v>321</v>
      </c>
      <c r="B437" s="14" t="s">
        <v>322</v>
      </c>
      <c r="C437" s="2" t="s">
        <v>1</v>
      </c>
      <c r="D437" s="13">
        <v>1</v>
      </c>
      <c r="E437" s="11">
        <v>549179</v>
      </c>
      <c r="F437" s="100">
        <f t="shared" ref="F437:F438" si="47">ROUND(D437*E437,2)</f>
        <v>549179</v>
      </c>
      <c r="I437" s="39"/>
    </row>
    <row r="438" spans="1:9" s="21" customFormat="1" ht="66" outlineLevel="5" x14ac:dyDescent="0.25">
      <c r="A438" s="99" t="s">
        <v>323</v>
      </c>
      <c r="B438" s="14" t="s">
        <v>324</v>
      </c>
      <c r="C438" s="2" t="s">
        <v>1</v>
      </c>
      <c r="D438" s="13">
        <v>1</v>
      </c>
      <c r="E438" s="11">
        <v>267634</v>
      </c>
      <c r="F438" s="100">
        <f t="shared" si="47"/>
        <v>267634</v>
      </c>
      <c r="I438" s="39"/>
    </row>
    <row r="439" spans="1:9" s="21" customFormat="1" ht="16.5" customHeight="1" outlineLevel="4" x14ac:dyDescent="0.25">
      <c r="A439" s="97" t="s">
        <v>325</v>
      </c>
      <c r="B439" s="79" t="s">
        <v>326</v>
      </c>
      <c r="C439" s="12"/>
      <c r="D439" s="12"/>
      <c r="E439" s="10"/>
      <c r="F439" s="98">
        <f>SUM(F440:F444)</f>
        <v>4198710</v>
      </c>
      <c r="I439" s="39"/>
    </row>
    <row r="440" spans="1:9" s="21" customFormat="1" ht="49.5" outlineLevel="5" x14ac:dyDescent="0.25">
      <c r="A440" s="99" t="s">
        <v>327</v>
      </c>
      <c r="B440" s="14" t="s">
        <v>328</v>
      </c>
      <c r="C440" s="2" t="s">
        <v>1</v>
      </c>
      <c r="D440" s="13">
        <v>16</v>
      </c>
      <c r="E440" s="11">
        <v>211072</v>
      </c>
      <c r="F440" s="100">
        <f t="shared" ref="F440:F444" si="48">ROUND(D440*E440,2)</f>
        <v>3377152</v>
      </c>
      <c r="I440" s="39"/>
    </row>
    <row r="441" spans="1:9" s="21" customFormat="1" ht="49.5" outlineLevel="5" x14ac:dyDescent="0.25">
      <c r="A441" s="99" t="s">
        <v>329</v>
      </c>
      <c r="B441" s="14" t="s">
        <v>330</v>
      </c>
      <c r="C441" s="2" t="s">
        <v>1</v>
      </c>
      <c r="D441" s="13">
        <v>1</v>
      </c>
      <c r="E441" s="11">
        <v>354389</v>
      </c>
      <c r="F441" s="100">
        <f t="shared" si="48"/>
        <v>354389</v>
      </c>
      <c r="I441" s="39"/>
    </row>
    <row r="442" spans="1:9" s="21" customFormat="1" ht="49.5" outlineLevel="5" x14ac:dyDescent="0.25">
      <c r="A442" s="99" t="s">
        <v>331</v>
      </c>
      <c r="B442" s="14" t="s">
        <v>332</v>
      </c>
      <c r="C442" s="2" t="s">
        <v>1</v>
      </c>
      <c r="D442" s="13">
        <v>0</v>
      </c>
      <c r="E442" s="11">
        <v>214707</v>
      </c>
      <c r="F442" s="100">
        <f t="shared" si="48"/>
        <v>0</v>
      </c>
      <c r="I442" s="39"/>
    </row>
    <row r="443" spans="1:9" s="21" customFormat="1" ht="33" outlineLevel="5" x14ac:dyDescent="0.25">
      <c r="A443" s="99" t="s">
        <v>333</v>
      </c>
      <c r="B443" s="14" t="s">
        <v>334</v>
      </c>
      <c r="C443" s="2" t="s">
        <v>1</v>
      </c>
      <c r="D443" s="13">
        <v>3</v>
      </c>
      <c r="E443" s="11">
        <v>80727</v>
      </c>
      <c r="F443" s="100">
        <f t="shared" si="48"/>
        <v>242181</v>
      </c>
      <c r="I443" s="39"/>
    </row>
    <row r="444" spans="1:9" s="21" customFormat="1" ht="49.5" outlineLevel="5" x14ac:dyDescent="0.25">
      <c r="A444" s="99" t="s">
        <v>467</v>
      </c>
      <c r="B444" s="14" t="s">
        <v>335</v>
      </c>
      <c r="C444" s="2" t="s">
        <v>1</v>
      </c>
      <c r="D444" s="13">
        <v>3</v>
      </c>
      <c r="E444" s="11">
        <v>74996</v>
      </c>
      <c r="F444" s="100">
        <f t="shared" si="48"/>
        <v>224988</v>
      </c>
      <c r="I444" s="39"/>
    </row>
    <row r="445" spans="1:9" s="21" customFormat="1" ht="16.5" customHeight="1" outlineLevel="3" x14ac:dyDescent="0.25">
      <c r="A445" s="97" t="s">
        <v>336</v>
      </c>
      <c r="B445" s="79" t="s">
        <v>337</v>
      </c>
      <c r="C445" s="12"/>
      <c r="D445" s="12" t="s">
        <v>181</v>
      </c>
      <c r="E445" s="10"/>
      <c r="F445" s="98">
        <f>SUM(F446:F464)</f>
        <v>34573546</v>
      </c>
      <c r="I445" s="39"/>
    </row>
    <row r="446" spans="1:9" s="21" customFormat="1" ht="39.75" customHeight="1" outlineLevel="4" x14ac:dyDescent="0.25">
      <c r="A446" s="99" t="s">
        <v>338</v>
      </c>
      <c r="B446" s="14" t="s">
        <v>339</v>
      </c>
      <c r="C446" s="2" t="s">
        <v>1</v>
      </c>
      <c r="D446" s="13">
        <v>6</v>
      </c>
      <c r="E446" s="11">
        <v>138353</v>
      </c>
      <c r="F446" s="100">
        <f t="shared" ref="F446:F464" si="49">ROUND(D446*E446,2)</f>
        <v>830118</v>
      </c>
      <c r="I446" s="39"/>
    </row>
    <row r="447" spans="1:9" s="21" customFormat="1" ht="49.5" outlineLevel="4" x14ac:dyDescent="0.25">
      <c r="A447" s="99" t="s">
        <v>340</v>
      </c>
      <c r="B447" s="14" t="s">
        <v>341</v>
      </c>
      <c r="C447" s="2" t="s">
        <v>1</v>
      </c>
      <c r="D447" s="13">
        <v>0</v>
      </c>
      <c r="E447" s="11">
        <v>314611</v>
      </c>
      <c r="F447" s="100">
        <f t="shared" si="49"/>
        <v>0</v>
      </c>
      <c r="I447" s="39"/>
    </row>
    <row r="448" spans="1:9" s="21" customFormat="1" ht="66" outlineLevel="4" x14ac:dyDescent="0.25">
      <c r="A448" s="99" t="s">
        <v>342</v>
      </c>
      <c r="B448" s="14" t="s">
        <v>343</v>
      </c>
      <c r="C448" s="2" t="s">
        <v>1</v>
      </c>
      <c r="D448" s="13">
        <v>0</v>
      </c>
      <c r="E448" s="11">
        <v>381901</v>
      </c>
      <c r="F448" s="100">
        <f t="shared" si="49"/>
        <v>0</v>
      </c>
      <c r="I448" s="39"/>
    </row>
    <row r="449" spans="1:9" s="21" customFormat="1" ht="33" outlineLevel="4" x14ac:dyDescent="0.25">
      <c r="A449" s="99" t="s">
        <v>344</v>
      </c>
      <c r="B449" s="14" t="s">
        <v>345</v>
      </c>
      <c r="C449" s="2" t="s">
        <v>1</v>
      </c>
      <c r="D449" s="13">
        <v>8</v>
      </c>
      <c r="E449" s="11">
        <v>247844</v>
      </c>
      <c r="F449" s="100">
        <f t="shared" si="49"/>
        <v>1982752</v>
      </c>
      <c r="I449" s="39"/>
    </row>
    <row r="450" spans="1:9" s="21" customFormat="1" ht="49.5" outlineLevel="4" x14ac:dyDescent="0.25">
      <c r="A450" s="99" t="s">
        <v>346</v>
      </c>
      <c r="B450" s="14" t="s">
        <v>347</v>
      </c>
      <c r="C450" s="2" t="s">
        <v>1</v>
      </c>
      <c r="D450" s="13">
        <v>24</v>
      </c>
      <c r="E450" s="11">
        <v>219051</v>
      </c>
      <c r="F450" s="100">
        <f t="shared" si="49"/>
        <v>5257224</v>
      </c>
      <c r="I450" s="39"/>
    </row>
    <row r="451" spans="1:9" s="21" customFormat="1" ht="49.5" outlineLevel="4" x14ac:dyDescent="0.25">
      <c r="A451" s="99" t="s">
        <v>348</v>
      </c>
      <c r="B451" s="14" t="s">
        <v>349</v>
      </c>
      <c r="C451" s="2" t="s">
        <v>1</v>
      </c>
      <c r="D451" s="13">
        <v>18</v>
      </c>
      <c r="E451" s="11">
        <v>557571</v>
      </c>
      <c r="F451" s="100">
        <f t="shared" si="49"/>
        <v>10036278</v>
      </c>
      <c r="I451" s="39"/>
    </row>
    <row r="452" spans="1:9" s="21" customFormat="1" ht="49.5" outlineLevel="4" x14ac:dyDescent="0.25">
      <c r="A452" s="99" t="s">
        <v>350</v>
      </c>
      <c r="B452" s="14" t="s">
        <v>351</v>
      </c>
      <c r="C452" s="2" t="s">
        <v>1</v>
      </c>
      <c r="D452" s="13">
        <v>6</v>
      </c>
      <c r="E452" s="11">
        <v>208656</v>
      </c>
      <c r="F452" s="100">
        <f t="shared" si="49"/>
        <v>1251936</v>
      </c>
      <c r="I452" s="39"/>
    </row>
    <row r="453" spans="1:9" s="21" customFormat="1" ht="49.5" outlineLevel="4" x14ac:dyDescent="0.25">
      <c r="A453" s="99" t="s">
        <v>352</v>
      </c>
      <c r="B453" s="14" t="s">
        <v>353</v>
      </c>
      <c r="C453" s="2" t="s">
        <v>1</v>
      </c>
      <c r="D453" s="13">
        <v>8</v>
      </c>
      <c r="E453" s="11">
        <v>154447</v>
      </c>
      <c r="F453" s="100">
        <f t="shared" si="49"/>
        <v>1235576</v>
      </c>
      <c r="I453" s="39"/>
    </row>
    <row r="454" spans="1:9" s="21" customFormat="1" ht="33" outlineLevel="4" x14ac:dyDescent="0.25">
      <c r="A454" s="99" t="s">
        <v>354</v>
      </c>
      <c r="B454" s="14" t="s">
        <v>355</v>
      </c>
      <c r="C454" s="2" t="s">
        <v>1</v>
      </c>
      <c r="D454" s="13">
        <v>5</v>
      </c>
      <c r="E454" s="11">
        <v>120894</v>
      </c>
      <c r="F454" s="100">
        <f t="shared" si="49"/>
        <v>604470</v>
      </c>
      <c r="I454" s="39"/>
    </row>
    <row r="455" spans="1:9" s="21" customFormat="1" ht="49.5" outlineLevel="4" x14ac:dyDescent="0.25">
      <c r="A455" s="99" t="s">
        <v>356</v>
      </c>
      <c r="B455" s="14" t="s">
        <v>357</v>
      </c>
      <c r="C455" s="2" t="s">
        <v>1</v>
      </c>
      <c r="D455" s="13">
        <v>8</v>
      </c>
      <c r="E455" s="11">
        <v>262118</v>
      </c>
      <c r="F455" s="100">
        <f t="shared" si="49"/>
        <v>2096944</v>
      </c>
      <c r="I455" s="39"/>
    </row>
    <row r="456" spans="1:9" s="21" customFormat="1" ht="82.5" outlineLevel="4" x14ac:dyDescent="0.25">
      <c r="A456" s="99" t="s">
        <v>358</v>
      </c>
      <c r="B456" s="14" t="s">
        <v>359</v>
      </c>
      <c r="C456" s="2" t="s">
        <v>1</v>
      </c>
      <c r="D456" s="13">
        <v>4</v>
      </c>
      <c r="E456" s="11">
        <v>541544</v>
      </c>
      <c r="F456" s="100">
        <f t="shared" si="49"/>
        <v>2166176</v>
      </c>
      <c r="I456" s="39"/>
    </row>
    <row r="457" spans="1:9" s="21" customFormat="1" ht="49.5" outlineLevel="4" x14ac:dyDescent="0.25">
      <c r="A457" s="99" t="s">
        <v>360</v>
      </c>
      <c r="B457" s="14" t="s">
        <v>361</v>
      </c>
      <c r="C457" s="2" t="s">
        <v>1</v>
      </c>
      <c r="D457" s="13">
        <v>4</v>
      </c>
      <c r="E457" s="11">
        <v>209174</v>
      </c>
      <c r="F457" s="100">
        <f t="shared" si="49"/>
        <v>836696</v>
      </c>
      <c r="I457" s="39"/>
    </row>
    <row r="458" spans="1:9" s="21" customFormat="1" ht="49.5" outlineLevel="4" x14ac:dyDescent="0.25">
      <c r="A458" s="99" t="s">
        <v>362</v>
      </c>
      <c r="B458" s="14" t="s">
        <v>363</v>
      </c>
      <c r="C458" s="2" t="s">
        <v>1</v>
      </c>
      <c r="D458" s="13">
        <v>4</v>
      </c>
      <c r="E458" s="11">
        <v>74032</v>
      </c>
      <c r="F458" s="100">
        <f t="shared" si="49"/>
        <v>296128</v>
      </c>
      <c r="I458" s="39"/>
    </row>
    <row r="459" spans="1:9" s="21" customFormat="1" ht="66" outlineLevel="4" x14ac:dyDescent="0.25">
      <c r="A459" s="99" t="s">
        <v>364</v>
      </c>
      <c r="B459" s="14" t="s">
        <v>365</v>
      </c>
      <c r="C459" s="2" t="s">
        <v>1</v>
      </c>
      <c r="D459" s="13">
        <v>6</v>
      </c>
      <c r="E459" s="11">
        <v>188576</v>
      </c>
      <c r="F459" s="100">
        <f t="shared" si="49"/>
        <v>1131456</v>
      </c>
      <c r="I459" s="39"/>
    </row>
    <row r="460" spans="1:9" s="21" customFormat="1" ht="49.5" outlineLevel="4" x14ac:dyDescent="0.25">
      <c r="A460" s="99" t="s">
        <v>366</v>
      </c>
      <c r="B460" s="14" t="s">
        <v>367</v>
      </c>
      <c r="C460" s="2" t="s">
        <v>1</v>
      </c>
      <c r="D460" s="13">
        <v>6</v>
      </c>
      <c r="E460" s="11">
        <v>92140</v>
      </c>
      <c r="F460" s="100">
        <f t="shared" si="49"/>
        <v>552840</v>
      </c>
      <c r="I460" s="39"/>
    </row>
    <row r="461" spans="1:9" s="21" customFormat="1" ht="49.5" outlineLevel="4" x14ac:dyDescent="0.25">
      <c r="A461" s="99" t="s">
        <v>368</v>
      </c>
      <c r="B461" s="14" t="s">
        <v>369</v>
      </c>
      <c r="C461" s="2" t="s">
        <v>1</v>
      </c>
      <c r="D461" s="13">
        <v>2</v>
      </c>
      <c r="E461" s="11">
        <v>67919</v>
      </c>
      <c r="F461" s="100">
        <f t="shared" si="49"/>
        <v>135838</v>
      </c>
      <c r="I461" s="39"/>
    </row>
    <row r="462" spans="1:9" s="21" customFormat="1" ht="16.5" outlineLevel="4" x14ac:dyDescent="0.25">
      <c r="A462" s="99" t="s">
        <v>370</v>
      </c>
      <c r="B462" s="14" t="s">
        <v>371</v>
      </c>
      <c r="C462" s="2" t="s">
        <v>1</v>
      </c>
      <c r="D462" s="13">
        <v>2</v>
      </c>
      <c r="E462" s="11">
        <v>1421104</v>
      </c>
      <c r="F462" s="100">
        <f t="shared" si="49"/>
        <v>2842208</v>
      </c>
      <c r="I462" s="39"/>
    </row>
    <row r="463" spans="1:9" s="21" customFormat="1" ht="82.5" outlineLevel="4" x14ac:dyDescent="0.25">
      <c r="A463" s="99" t="s">
        <v>468</v>
      </c>
      <c r="B463" s="14" t="s">
        <v>372</v>
      </c>
      <c r="C463" s="2" t="s">
        <v>1</v>
      </c>
      <c r="D463" s="13">
        <v>4</v>
      </c>
      <c r="E463" s="11">
        <v>591544</v>
      </c>
      <c r="F463" s="100">
        <f t="shared" si="49"/>
        <v>2366176</v>
      </c>
      <c r="I463" s="39"/>
    </row>
    <row r="464" spans="1:9" s="21" customFormat="1" ht="49.5" outlineLevel="4" x14ac:dyDescent="0.25">
      <c r="A464" s="99" t="s">
        <v>469</v>
      </c>
      <c r="B464" s="14" t="s">
        <v>373</v>
      </c>
      <c r="C464" s="2" t="s">
        <v>1</v>
      </c>
      <c r="D464" s="13">
        <v>2</v>
      </c>
      <c r="E464" s="11">
        <v>475365</v>
      </c>
      <c r="F464" s="100">
        <f t="shared" si="49"/>
        <v>950730</v>
      </c>
      <c r="I464" s="39"/>
    </row>
    <row r="465" spans="1:9" s="21" customFormat="1" ht="16.5" customHeight="1" outlineLevel="3" x14ac:dyDescent="0.25">
      <c r="A465" s="97" t="s">
        <v>374</v>
      </c>
      <c r="B465" s="79" t="s">
        <v>375</v>
      </c>
      <c r="C465" s="12"/>
      <c r="D465" s="12" t="s">
        <v>181</v>
      </c>
      <c r="E465" s="10"/>
      <c r="F465" s="98">
        <f>SUM(F466:F468)</f>
        <v>666623</v>
      </c>
      <c r="I465" s="39"/>
    </row>
    <row r="466" spans="1:9" s="21" customFormat="1" ht="39.75" customHeight="1" outlineLevel="4" x14ac:dyDescent="0.25">
      <c r="A466" s="99" t="s">
        <v>376</v>
      </c>
      <c r="B466" s="14" t="s">
        <v>377</v>
      </c>
      <c r="C466" s="2" t="s">
        <v>1</v>
      </c>
      <c r="D466" s="13">
        <v>1</v>
      </c>
      <c r="E466" s="11">
        <v>191323</v>
      </c>
      <c r="F466" s="100">
        <f t="shared" ref="F466:F468" si="50">ROUND(D466*E466,2)</f>
        <v>191323</v>
      </c>
      <c r="I466" s="39"/>
    </row>
    <row r="467" spans="1:9" s="21" customFormat="1" ht="16.5" outlineLevel="4" x14ac:dyDescent="0.25">
      <c r="A467" s="99" t="s">
        <v>378</v>
      </c>
      <c r="B467" s="14" t="s">
        <v>379</v>
      </c>
      <c r="C467" s="2" t="s">
        <v>1</v>
      </c>
      <c r="D467" s="13">
        <v>4</v>
      </c>
      <c r="E467" s="11">
        <v>118825</v>
      </c>
      <c r="F467" s="100">
        <f t="shared" si="50"/>
        <v>475300</v>
      </c>
      <c r="I467" s="39"/>
    </row>
    <row r="468" spans="1:9" s="21" customFormat="1" ht="16.5" outlineLevel="4" x14ac:dyDescent="0.25">
      <c r="A468" s="99" t="s">
        <v>380</v>
      </c>
      <c r="B468" s="14" t="s">
        <v>381</v>
      </c>
      <c r="C468" s="2" t="s">
        <v>1</v>
      </c>
      <c r="D468" s="13">
        <v>0</v>
      </c>
      <c r="E468" s="11">
        <v>319109</v>
      </c>
      <c r="F468" s="100">
        <f t="shared" si="50"/>
        <v>0</v>
      </c>
      <c r="I468" s="39"/>
    </row>
    <row r="469" spans="1:9" s="21" customFormat="1" ht="16.5" customHeight="1" outlineLevel="2" x14ac:dyDescent="0.25">
      <c r="A469" s="97">
        <v>6</v>
      </c>
      <c r="B469" s="79" t="s">
        <v>382</v>
      </c>
      <c r="C469" s="12"/>
      <c r="D469" s="12" t="s">
        <v>181</v>
      </c>
      <c r="E469" s="10"/>
      <c r="F469" s="98">
        <f>SUM(F470:F480)</f>
        <v>11795733</v>
      </c>
      <c r="I469" s="39"/>
    </row>
    <row r="470" spans="1:9" s="21" customFormat="1" ht="16.5" outlineLevel="3" x14ac:dyDescent="0.25">
      <c r="A470" s="99" t="s">
        <v>383</v>
      </c>
      <c r="B470" s="14" t="s">
        <v>384</v>
      </c>
      <c r="C470" s="2" t="s">
        <v>60</v>
      </c>
      <c r="D470" s="13">
        <v>113.25</v>
      </c>
      <c r="E470" s="11">
        <v>56656</v>
      </c>
      <c r="F470" s="100">
        <f>ROUND(D470*E470,2)</f>
        <v>6416292</v>
      </c>
      <c r="I470" s="39"/>
    </row>
    <row r="471" spans="1:9" s="21" customFormat="1" ht="16.5" outlineLevel="3" x14ac:dyDescent="0.25">
      <c r="A471" s="99" t="s">
        <v>385</v>
      </c>
      <c r="B471" s="14" t="s">
        <v>386</v>
      </c>
      <c r="C471" s="2" t="s">
        <v>60</v>
      </c>
      <c r="D471" s="13">
        <v>11</v>
      </c>
      <c r="E471" s="11">
        <v>33437</v>
      </c>
      <c r="F471" s="100">
        <f t="shared" ref="F471:F480" si="51">ROUND(D471*E471,2)</f>
        <v>367807</v>
      </c>
      <c r="I471" s="39"/>
    </row>
    <row r="472" spans="1:9" s="21" customFormat="1" ht="16.5" outlineLevel="3" x14ac:dyDescent="0.25">
      <c r="A472" s="99" t="s">
        <v>387</v>
      </c>
      <c r="B472" s="14" t="s">
        <v>388</v>
      </c>
      <c r="C472" s="2" t="s">
        <v>1</v>
      </c>
      <c r="D472" s="13">
        <v>20</v>
      </c>
      <c r="E472" s="11">
        <v>42142</v>
      </c>
      <c r="F472" s="100">
        <f t="shared" si="51"/>
        <v>842840</v>
      </c>
      <c r="I472" s="39"/>
    </row>
    <row r="473" spans="1:9" s="21" customFormat="1" ht="16.5" outlineLevel="3" x14ac:dyDescent="0.25">
      <c r="A473" s="99" t="s">
        <v>389</v>
      </c>
      <c r="B473" s="14" t="s">
        <v>390</v>
      </c>
      <c r="C473" s="2" t="s">
        <v>1</v>
      </c>
      <c r="D473" s="13">
        <v>8</v>
      </c>
      <c r="E473" s="11">
        <v>9025</v>
      </c>
      <c r="F473" s="100">
        <f t="shared" si="51"/>
        <v>72200</v>
      </c>
      <c r="I473" s="39"/>
    </row>
    <row r="474" spans="1:9" s="21" customFormat="1" ht="16.5" outlineLevel="3" x14ac:dyDescent="0.25">
      <c r="A474" s="99" t="s">
        <v>391</v>
      </c>
      <c r="B474" s="14" t="s">
        <v>392</v>
      </c>
      <c r="C474" s="2" t="s">
        <v>1</v>
      </c>
      <c r="D474" s="13">
        <v>4</v>
      </c>
      <c r="E474" s="11">
        <v>8161</v>
      </c>
      <c r="F474" s="100">
        <f t="shared" si="51"/>
        <v>32644</v>
      </c>
      <c r="I474" s="39"/>
    </row>
    <row r="475" spans="1:9" s="21" customFormat="1" ht="16.5" outlineLevel="3" x14ac:dyDescent="0.25">
      <c r="A475" s="99" t="s">
        <v>393</v>
      </c>
      <c r="B475" s="14" t="s">
        <v>394</v>
      </c>
      <c r="C475" s="2" t="s">
        <v>1</v>
      </c>
      <c r="D475" s="13">
        <v>12</v>
      </c>
      <c r="E475" s="11">
        <v>2259</v>
      </c>
      <c r="F475" s="100">
        <f t="shared" si="51"/>
        <v>27108</v>
      </c>
      <c r="I475" s="39"/>
    </row>
    <row r="476" spans="1:9" s="21" customFormat="1" ht="16.5" outlineLevel="3" x14ac:dyDescent="0.25">
      <c r="A476" s="99" t="s">
        <v>395</v>
      </c>
      <c r="B476" s="14" t="s">
        <v>396</v>
      </c>
      <c r="C476" s="2" t="s">
        <v>60</v>
      </c>
      <c r="D476" s="13">
        <v>42.3</v>
      </c>
      <c r="E476" s="11">
        <v>28156</v>
      </c>
      <c r="F476" s="100">
        <f t="shared" si="51"/>
        <v>1190998.8</v>
      </c>
      <c r="I476" s="39"/>
    </row>
    <row r="477" spans="1:9" s="21" customFormat="1" ht="16.5" outlineLevel="3" x14ac:dyDescent="0.25">
      <c r="A477" s="99" t="s">
        <v>397</v>
      </c>
      <c r="B477" s="14" t="s">
        <v>398</v>
      </c>
      <c r="C477" s="2" t="s">
        <v>1</v>
      </c>
      <c r="D477" s="13">
        <v>84</v>
      </c>
      <c r="E477" s="11">
        <v>19845</v>
      </c>
      <c r="F477" s="100">
        <f t="shared" si="51"/>
        <v>1666980</v>
      </c>
      <c r="I477" s="39"/>
    </row>
    <row r="478" spans="1:9" s="21" customFormat="1" ht="16.5" outlineLevel="3" x14ac:dyDescent="0.25">
      <c r="A478" s="99" t="s">
        <v>399</v>
      </c>
      <c r="B478" s="14" t="s">
        <v>400</v>
      </c>
      <c r="C478" s="2" t="s">
        <v>1</v>
      </c>
      <c r="D478" s="13">
        <v>84</v>
      </c>
      <c r="E478" s="11">
        <v>9400</v>
      </c>
      <c r="F478" s="100">
        <f t="shared" si="51"/>
        <v>789600</v>
      </c>
      <c r="I478" s="39"/>
    </row>
    <row r="479" spans="1:9" s="21" customFormat="1" ht="16.5" outlineLevel="3" x14ac:dyDescent="0.25">
      <c r="A479" s="99" t="s">
        <v>401</v>
      </c>
      <c r="B479" s="14" t="s">
        <v>402</v>
      </c>
      <c r="C479" s="2" t="s">
        <v>1</v>
      </c>
      <c r="D479" s="13">
        <v>16</v>
      </c>
      <c r="E479" s="11">
        <v>23086</v>
      </c>
      <c r="F479" s="100">
        <f t="shared" si="51"/>
        <v>369376</v>
      </c>
      <c r="I479" s="39"/>
    </row>
    <row r="480" spans="1:9" s="21" customFormat="1" ht="16.5" outlineLevel="3" x14ac:dyDescent="0.25">
      <c r="A480" s="99" t="s">
        <v>403</v>
      </c>
      <c r="B480" s="14" t="s">
        <v>404</v>
      </c>
      <c r="C480" s="2" t="s">
        <v>23</v>
      </c>
      <c r="D480" s="13">
        <v>0.16</v>
      </c>
      <c r="E480" s="11">
        <v>124295</v>
      </c>
      <c r="F480" s="100">
        <f t="shared" si="51"/>
        <v>19887.2</v>
      </c>
      <c r="I480" s="39"/>
    </row>
    <row r="481" spans="1:15" ht="27" customHeight="1" outlineLevel="1" x14ac:dyDescent="0.2">
      <c r="A481" s="95" t="s">
        <v>406</v>
      </c>
      <c r="B481" s="78"/>
      <c r="C481" s="78"/>
      <c r="D481" s="78"/>
      <c r="E481" s="78"/>
      <c r="F481" s="96">
        <f>ROUND(F482+F489+F504+F563+F636+F706,0)</f>
        <v>197370550</v>
      </c>
      <c r="G481" s="22"/>
      <c r="H481" s="21"/>
      <c r="I481" s="39"/>
      <c r="J481" s="21"/>
      <c r="K481" s="21"/>
      <c r="L481" s="21"/>
      <c r="M481" s="21"/>
      <c r="N481" s="21"/>
      <c r="O481" s="21"/>
    </row>
    <row r="482" spans="1:15" s="21" customFormat="1" ht="16.5" customHeight="1" outlineLevel="2" x14ac:dyDescent="0.25">
      <c r="A482" s="97">
        <v>1</v>
      </c>
      <c r="B482" s="79" t="s">
        <v>180</v>
      </c>
      <c r="C482" s="12"/>
      <c r="D482" s="12"/>
      <c r="E482" s="10"/>
      <c r="F482" s="98">
        <f>SUM(F483:F488)</f>
        <v>751846</v>
      </c>
      <c r="I482" s="39"/>
    </row>
    <row r="483" spans="1:15" s="21" customFormat="1" ht="16.5" outlineLevel="3" x14ac:dyDescent="0.25">
      <c r="A483" s="99" t="s">
        <v>10</v>
      </c>
      <c r="B483" s="14" t="s">
        <v>16</v>
      </c>
      <c r="C483" s="2" t="s">
        <v>22</v>
      </c>
      <c r="D483" s="13">
        <v>0</v>
      </c>
      <c r="E483" s="11">
        <v>207747</v>
      </c>
      <c r="F483" s="100">
        <f>ROUND(D483*E483,2)</f>
        <v>0</v>
      </c>
      <c r="I483" s="39"/>
    </row>
    <row r="484" spans="1:15" s="21" customFormat="1" ht="16.5" outlineLevel="3" x14ac:dyDescent="0.25">
      <c r="A484" s="99" t="s">
        <v>11</v>
      </c>
      <c r="B484" s="14" t="s">
        <v>17</v>
      </c>
      <c r="C484" s="2" t="s">
        <v>1</v>
      </c>
      <c r="D484" s="13">
        <v>0</v>
      </c>
      <c r="E484" s="11">
        <v>30788</v>
      </c>
      <c r="F484" s="100">
        <f t="shared" ref="F484:F488" si="52">ROUND(D484*E484,2)</f>
        <v>0</v>
      </c>
      <c r="I484" s="39"/>
    </row>
    <row r="485" spans="1:15" s="21" customFormat="1" ht="16.5" outlineLevel="3" x14ac:dyDescent="0.25">
      <c r="A485" s="99" t="s">
        <v>12</v>
      </c>
      <c r="B485" s="14" t="s">
        <v>18</v>
      </c>
      <c r="C485" s="2" t="s">
        <v>1</v>
      </c>
      <c r="D485" s="13">
        <v>8</v>
      </c>
      <c r="E485" s="11">
        <v>71723</v>
      </c>
      <c r="F485" s="100">
        <f t="shared" si="52"/>
        <v>573784</v>
      </c>
      <c r="I485" s="39"/>
    </row>
    <row r="486" spans="1:15" s="21" customFormat="1" ht="16.5" outlineLevel="3" x14ac:dyDescent="0.25">
      <c r="A486" s="99" t="s">
        <v>13</v>
      </c>
      <c r="B486" s="14" t="s">
        <v>19</v>
      </c>
      <c r="C486" s="2" t="s">
        <v>23</v>
      </c>
      <c r="D486" s="13">
        <v>1</v>
      </c>
      <c r="E486" s="11">
        <v>178062</v>
      </c>
      <c r="F486" s="100">
        <f t="shared" si="52"/>
        <v>178062</v>
      </c>
      <c r="I486" s="39"/>
    </row>
    <row r="487" spans="1:15" s="21" customFormat="1" ht="16.5" outlineLevel="3" x14ac:dyDescent="0.25">
      <c r="A487" s="99" t="s">
        <v>14</v>
      </c>
      <c r="B487" s="14" t="s">
        <v>20</v>
      </c>
      <c r="C487" s="2" t="s">
        <v>24</v>
      </c>
      <c r="D487" s="13">
        <v>0</v>
      </c>
      <c r="E487" s="11">
        <v>7502</v>
      </c>
      <c r="F487" s="100">
        <f t="shared" si="52"/>
        <v>0</v>
      </c>
      <c r="I487" s="39"/>
    </row>
    <row r="488" spans="1:15" s="21" customFormat="1" ht="16.5" outlineLevel="3" x14ac:dyDescent="0.25">
      <c r="A488" s="99" t="s">
        <v>15</v>
      </c>
      <c r="B488" s="14" t="s">
        <v>21</v>
      </c>
      <c r="C488" s="2" t="s">
        <v>24</v>
      </c>
      <c r="D488" s="13">
        <v>0</v>
      </c>
      <c r="E488" s="11">
        <v>155477</v>
      </c>
      <c r="F488" s="100">
        <f t="shared" si="52"/>
        <v>0</v>
      </c>
      <c r="I488" s="39"/>
    </row>
    <row r="489" spans="1:15" s="21" customFormat="1" ht="16.5" customHeight="1" outlineLevel="2" x14ac:dyDescent="0.25">
      <c r="A489" s="97">
        <v>2</v>
      </c>
      <c r="B489" s="79" t="s">
        <v>182</v>
      </c>
      <c r="C489" s="12"/>
      <c r="D489" s="12" t="s">
        <v>181</v>
      </c>
      <c r="E489" s="10"/>
      <c r="F489" s="98">
        <f>SUM(F490:F503)</f>
        <v>1787629.24</v>
      </c>
      <c r="I489" s="39"/>
    </row>
    <row r="490" spans="1:15" s="21" customFormat="1" ht="33" outlineLevel="3" x14ac:dyDescent="0.25">
      <c r="A490" s="99" t="s">
        <v>25</v>
      </c>
      <c r="B490" s="14" t="s">
        <v>32</v>
      </c>
      <c r="C490" s="2" t="s">
        <v>60</v>
      </c>
      <c r="D490" s="13">
        <v>0</v>
      </c>
      <c r="E490" s="11">
        <v>85059</v>
      </c>
      <c r="F490" s="100">
        <f>ROUND(D490*E490,2)</f>
        <v>0</v>
      </c>
      <c r="I490" s="39"/>
    </row>
    <row r="491" spans="1:15" s="21" customFormat="1" ht="33" outlineLevel="3" x14ac:dyDescent="0.25">
      <c r="A491" s="99" t="s">
        <v>26</v>
      </c>
      <c r="B491" s="14" t="s">
        <v>33</v>
      </c>
      <c r="C491" s="2" t="s">
        <v>60</v>
      </c>
      <c r="D491" s="13">
        <v>0</v>
      </c>
      <c r="E491" s="11">
        <v>42859</v>
      </c>
      <c r="F491" s="100">
        <f t="shared" ref="F491:F503" si="53">ROUND(D491*E491,2)</f>
        <v>0</v>
      </c>
      <c r="I491" s="39"/>
    </row>
    <row r="492" spans="1:15" s="21" customFormat="1" ht="16.5" outlineLevel="3" x14ac:dyDescent="0.25">
      <c r="A492" s="99" t="s">
        <v>27</v>
      </c>
      <c r="B492" s="14" t="s">
        <v>34</v>
      </c>
      <c r="C492" s="2" t="s">
        <v>24</v>
      </c>
      <c r="D492" s="13">
        <v>0</v>
      </c>
      <c r="E492" s="11">
        <v>52206</v>
      </c>
      <c r="F492" s="100">
        <f t="shared" si="53"/>
        <v>0</v>
      </c>
      <c r="I492" s="39"/>
    </row>
    <row r="493" spans="1:15" s="21" customFormat="1" ht="16.5" outlineLevel="3" x14ac:dyDescent="0.25">
      <c r="A493" s="99" t="s">
        <v>28</v>
      </c>
      <c r="B493" s="14" t="s">
        <v>35</v>
      </c>
      <c r="C493" s="2" t="s">
        <v>24</v>
      </c>
      <c r="D493" s="13">
        <v>0</v>
      </c>
      <c r="E493" s="11">
        <v>10732</v>
      </c>
      <c r="F493" s="100">
        <f t="shared" si="53"/>
        <v>0</v>
      </c>
      <c r="I493" s="39"/>
    </row>
    <row r="494" spans="1:15" s="21" customFormat="1" ht="16.5" outlineLevel="3" x14ac:dyDescent="0.25">
      <c r="A494" s="99" t="s">
        <v>29</v>
      </c>
      <c r="B494" s="14" t="s">
        <v>36</v>
      </c>
      <c r="C494" s="2" t="s">
        <v>24</v>
      </c>
      <c r="D494" s="13">
        <v>166.57</v>
      </c>
      <c r="E494" s="11">
        <v>10732</v>
      </c>
      <c r="F494" s="100">
        <f t="shared" si="53"/>
        <v>1787629.24</v>
      </c>
      <c r="I494" s="39"/>
    </row>
    <row r="495" spans="1:15" s="21" customFormat="1" ht="16.5" outlineLevel="3" x14ac:dyDescent="0.25">
      <c r="A495" s="99" t="s">
        <v>30</v>
      </c>
      <c r="B495" s="14" t="s">
        <v>37</v>
      </c>
      <c r="C495" s="2" t="s">
        <v>24</v>
      </c>
      <c r="D495" s="13">
        <v>0</v>
      </c>
      <c r="E495" s="11">
        <v>10913</v>
      </c>
      <c r="F495" s="100">
        <f t="shared" si="53"/>
        <v>0</v>
      </c>
      <c r="I495" s="39"/>
    </row>
    <row r="496" spans="1:15" s="21" customFormat="1" ht="16.5" outlineLevel="3" x14ac:dyDescent="0.25">
      <c r="A496" s="99" t="s">
        <v>31</v>
      </c>
      <c r="B496" s="14" t="s">
        <v>38</v>
      </c>
      <c r="C496" s="2" t="s">
        <v>24</v>
      </c>
      <c r="D496" s="13">
        <v>0</v>
      </c>
      <c r="E496" s="11">
        <v>10913</v>
      </c>
      <c r="F496" s="100">
        <f t="shared" si="53"/>
        <v>0</v>
      </c>
      <c r="I496" s="39"/>
    </row>
    <row r="497" spans="1:9" s="21" customFormat="1" ht="16.5" outlineLevel="3" x14ac:dyDescent="0.25">
      <c r="A497" s="99" t="s">
        <v>183</v>
      </c>
      <c r="B497" s="14" t="s">
        <v>39</v>
      </c>
      <c r="C497" s="2" t="s">
        <v>24</v>
      </c>
      <c r="D497" s="13">
        <v>0</v>
      </c>
      <c r="E497" s="11">
        <v>3688</v>
      </c>
      <c r="F497" s="100">
        <f t="shared" si="53"/>
        <v>0</v>
      </c>
      <c r="I497" s="39"/>
    </row>
    <row r="498" spans="1:9" s="21" customFormat="1" ht="16.5" outlineLevel="3" x14ac:dyDescent="0.25">
      <c r="A498" s="99" t="s">
        <v>184</v>
      </c>
      <c r="B498" s="14" t="s">
        <v>40</v>
      </c>
      <c r="C498" s="2" t="s">
        <v>24</v>
      </c>
      <c r="D498" s="13">
        <v>0</v>
      </c>
      <c r="E498" s="11">
        <v>3941</v>
      </c>
      <c r="F498" s="100">
        <f t="shared" si="53"/>
        <v>0</v>
      </c>
      <c r="I498" s="39"/>
    </row>
    <row r="499" spans="1:9" s="21" customFormat="1" ht="16.5" outlineLevel="3" x14ac:dyDescent="0.25">
      <c r="A499" s="99" t="s">
        <v>185</v>
      </c>
      <c r="B499" s="14" t="s">
        <v>41</v>
      </c>
      <c r="C499" s="2" t="s">
        <v>24</v>
      </c>
      <c r="D499" s="13">
        <v>0</v>
      </c>
      <c r="E499" s="11">
        <v>7373</v>
      </c>
      <c r="F499" s="100">
        <f t="shared" si="53"/>
        <v>0</v>
      </c>
      <c r="I499" s="39"/>
    </row>
    <row r="500" spans="1:9" s="21" customFormat="1" ht="16.5" outlineLevel="3" x14ac:dyDescent="0.25">
      <c r="A500" s="99" t="s">
        <v>419</v>
      </c>
      <c r="B500" s="14" t="s">
        <v>42</v>
      </c>
      <c r="C500" s="2" t="s">
        <v>24</v>
      </c>
      <c r="D500" s="13">
        <v>0</v>
      </c>
      <c r="E500" s="11">
        <v>7373</v>
      </c>
      <c r="F500" s="100">
        <f t="shared" si="53"/>
        <v>0</v>
      </c>
      <c r="I500" s="39"/>
    </row>
    <row r="501" spans="1:9" s="21" customFormat="1" ht="16.5" outlineLevel="3" x14ac:dyDescent="0.25">
      <c r="A501" s="99" t="s">
        <v>420</v>
      </c>
      <c r="B501" s="14" t="s">
        <v>43</v>
      </c>
      <c r="C501" s="2" t="s">
        <v>23</v>
      </c>
      <c r="D501" s="13">
        <v>0</v>
      </c>
      <c r="E501" s="11">
        <v>222819</v>
      </c>
      <c r="F501" s="100">
        <f t="shared" si="53"/>
        <v>0</v>
      </c>
      <c r="I501" s="39"/>
    </row>
    <row r="502" spans="1:9" s="21" customFormat="1" ht="16.5" outlineLevel="3" x14ac:dyDescent="0.25">
      <c r="A502" s="99" t="s">
        <v>421</v>
      </c>
      <c r="B502" s="14" t="s">
        <v>44</v>
      </c>
      <c r="C502" s="2" t="s">
        <v>186</v>
      </c>
      <c r="D502" s="13">
        <v>0</v>
      </c>
      <c r="E502" s="11">
        <v>53151</v>
      </c>
      <c r="F502" s="100">
        <f t="shared" si="53"/>
        <v>0</v>
      </c>
      <c r="I502" s="39"/>
    </row>
    <row r="503" spans="1:9" s="21" customFormat="1" ht="16.5" outlineLevel="3" x14ac:dyDescent="0.25">
      <c r="A503" s="99" t="s">
        <v>424</v>
      </c>
      <c r="B503" s="14" t="s">
        <v>45</v>
      </c>
      <c r="C503" s="2" t="s">
        <v>24</v>
      </c>
      <c r="D503" s="13">
        <v>0</v>
      </c>
      <c r="E503" s="11">
        <v>13374</v>
      </c>
      <c r="F503" s="100">
        <f t="shared" si="53"/>
        <v>0</v>
      </c>
      <c r="I503" s="39"/>
    </row>
    <row r="504" spans="1:9" s="21" customFormat="1" ht="16.5" customHeight="1" outlineLevel="2" x14ac:dyDescent="0.25">
      <c r="A504" s="97">
        <v>3</v>
      </c>
      <c r="B504" s="79" t="s">
        <v>187</v>
      </c>
      <c r="C504" s="12"/>
      <c r="D504" s="12" t="s">
        <v>181</v>
      </c>
      <c r="E504" s="10"/>
      <c r="F504" s="98">
        <f>F505+F514+F520+F531+F536+F545</f>
        <v>69006551.969999999</v>
      </c>
      <c r="I504" s="39"/>
    </row>
    <row r="505" spans="1:9" s="21" customFormat="1" ht="16.5" customHeight="1" outlineLevel="3" x14ac:dyDescent="0.25">
      <c r="A505" s="97" t="s">
        <v>188</v>
      </c>
      <c r="B505" s="79" t="s">
        <v>189</v>
      </c>
      <c r="C505" s="12"/>
      <c r="D505" s="12" t="s">
        <v>181</v>
      </c>
      <c r="E505" s="10"/>
      <c r="F505" s="98">
        <f>SUM(F506:F513)</f>
        <v>32422506.870000001</v>
      </c>
      <c r="I505" s="39"/>
    </row>
    <row r="506" spans="1:9" s="21" customFormat="1" ht="16.5" outlineLevel="4" x14ac:dyDescent="0.25">
      <c r="A506" s="99" t="s">
        <v>52</v>
      </c>
      <c r="B506" s="14" t="s">
        <v>46</v>
      </c>
      <c r="C506" s="2" t="s">
        <v>24</v>
      </c>
      <c r="D506" s="13">
        <v>166.57</v>
      </c>
      <c r="E506" s="11">
        <v>100634</v>
      </c>
      <c r="F506" s="100">
        <f t="shared" ref="F506:F513" si="54">ROUND(D506*E506,2)</f>
        <v>16762605.380000001</v>
      </c>
      <c r="I506" s="39"/>
    </row>
    <row r="507" spans="1:9" s="21" customFormat="1" ht="16.5" outlineLevel="4" x14ac:dyDescent="0.25">
      <c r="A507" s="99" t="s">
        <v>53</v>
      </c>
      <c r="B507" s="14" t="s">
        <v>47</v>
      </c>
      <c r="C507" s="2" t="s">
        <v>24</v>
      </c>
      <c r="D507" s="13">
        <v>0</v>
      </c>
      <c r="E507" s="11">
        <v>54849</v>
      </c>
      <c r="F507" s="100">
        <f t="shared" si="54"/>
        <v>0</v>
      </c>
      <c r="I507" s="39"/>
    </row>
    <row r="508" spans="1:9" s="21" customFormat="1" ht="16.5" outlineLevel="4" x14ac:dyDescent="0.25">
      <c r="A508" s="99" t="s">
        <v>54</v>
      </c>
      <c r="B508" s="14" t="s">
        <v>48</v>
      </c>
      <c r="C508" s="2" t="s">
        <v>24</v>
      </c>
      <c r="D508" s="13">
        <v>0</v>
      </c>
      <c r="E508" s="11">
        <v>48251</v>
      </c>
      <c r="F508" s="100">
        <f t="shared" si="54"/>
        <v>0</v>
      </c>
      <c r="I508" s="39"/>
    </row>
    <row r="509" spans="1:9" s="21" customFormat="1" ht="16.5" outlineLevel="4" x14ac:dyDescent="0.25">
      <c r="A509" s="99" t="s">
        <v>428</v>
      </c>
      <c r="B509" s="14" t="s">
        <v>49</v>
      </c>
      <c r="C509" s="2" t="s">
        <v>60</v>
      </c>
      <c r="D509" s="13">
        <v>169.79</v>
      </c>
      <c r="E509" s="11">
        <v>92231</v>
      </c>
      <c r="F509" s="100">
        <f t="shared" si="54"/>
        <v>15659901.49</v>
      </c>
      <c r="I509" s="39"/>
    </row>
    <row r="510" spans="1:9" s="21" customFormat="1" ht="16.5" outlineLevel="4" x14ac:dyDescent="0.25">
      <c r="A510" s="99" t="s">
        <v>429</v>
      </c>
      <c r="B510" s="14" t="s">
        <v>50</v>
      </c>
      <c r="C510" s="2" t="s">
        <v>24</v>
      </c>
      <c r="D510" s="13">
        <v>0</v>
      </c>
      <c r="E510" s="11">
        <v>46023</v>
      </c>
      <c r="F510" s="100">
        <f t="shared" si="54"/>
        <v>0</v>
      </c>
      <c r="I510" s="39"/>
    </row>
    <row r="511" spans="1:9" s="21" customFormat="1" ht="33" outlineLevel="4" x14ac:dyDescent="0.25">
      <c r="A511" s="99" t="s">
        <v>430</v>
      </c>
      <c r="B511" s="14" t="s">
        <v>51</v>
      </c>
      <c r="C511" s="2" t="s">
        <v>24</v>
      </c>
      <c r="D511" s="13">
        <v>0</v>
      </c>
      <c r="E511" s="11">
        <v>5656</v>
      </c>
      <c r="F511" s="100">
        <f t="shared" si="54"/>
        <v>0</v>
      </c>
      <c r="I511" s="39"/>
    </row>
    <row r="512" spans="1:9" s="21" customFormat="1" ht="16.5" outlineLevel="4" x14ac:dyDescent="0.25">
      <c r="A512" s="99" t="s">
        <v>431</v>
      </c>
      <c r="B512" s="14" t="s">
        <v>190</v>
      </c>
      <c r="C512" s="2" t="s">
        <v>24</v>
      </c>
      <c r="D512" s="13">
        <v>0</v>
      </c>
      <c r="E512" s="11">
        <v>15477</v>
      </c>
      <c r="F512" s="100">
        <f t="shared" si="54"/>
        <v>0</v>
      </c>
      <c r="I512" s="39"/>
    </row>
    <row r="513" spans="1:9" s="21" customFormat="1" ht="16.5" outlineLevel="4" x14ac:dyDescent="0.25">
      <c r="A513" s="99" t="s">
        <v>432</v>
      </c>
      <c r="B513" s="14" t="s">
        <v>191</v>
      </c>
      <c r="C513" s="2" t="s">
        <v>24</v>
      </c>
      <c r="D513" s="13">
        <v>0</v>
      </c>
      <c r="E513" s="11">
        <v>52864</v>
      </c>
      <c r="F513" s="100">
        <f t="shared" si="54"/>
        <v>0</v>
      </c>
      <c r="I513" s="39"/>
    </row>
    <row r="514" spans="1:9" s="21" customFormat="1" ht="16.5" customHeight="1" outlineLevel="3" x14ac:dyDescent="0.25">
      <c r="A514" s="97" t="s">
        <v>192</v>
      </c>
      <c r="B514" s="79" t="s">
        <v>193</v>
      </c>
      <c r="C514" s="12"/>
      <c r="D514" s="12" t="s">
        <v>181</v>
      </c>
      <c r="E514" s="10"/>
      <c r="F514" s="98">
        <f>SUM(F515:F519)</f>
        <v>0</v>
      </c>
      <c r="I514" s="39"/>
    </row>
    <row r="515" spans="1:9" s="21" customFormat="1" ht="16.5" outlineLevel="4" x14ac:dyDescent="0.25">
      <c r="A515" s="99" t="s">
        <v>61</v>
      </c>
      <c r="B515" s="14" t="s">
        <v>55</v>
      </c>
      <c r="C515" s="2" t="s">
        <v>23</v>
      </c>
      <c r="D515" s="13">
        <v>0</v>
      </c>
      <c r="E515" s="11">
        <v>426584</v>
      </c>
      <c r="F515" s="100">
        <f t="shared" ref="F515:F519" si="55">ROUND(D515*E515,2)</f>
        <v>0</v>
      </c>
      <c r="I515" s="39"/>
    </row>
    <row r="516" spans="1:9" s="21" customFormat="1" ht="16.5" outlineLevel="4" x14ac:dyDescent="0.25">
      <c r="A516" s="99" t="s">
        <v>63</v>
      </c>
      <c r="B516" s="14" t="s">
        <v>56</v>
      </c>
      <c r="C516" s="2" t="s">
        <v>24</v>
      </c>
      <c r="D516" s="13">
        <v>0</v>
      </c>
      <c r="E516" s="11">
        <v>21678</v>
      </c>
      <c r="F516" s="100">
        <f t="shared" si="55"/>
        <v>0</v>
      </c>
      <c r="I516" s="39"/>
    </row>
    <row r="517" spans="1:9" s="21" customFormat="1" ht="16.5" outlineLevel="4" x14ac:dyDescent="0.25">
      <c r="A517" s="99" t="s">
        <v>64</v>
      </c>
      <c r="B517" s="14" t="s">
        <v>57</v>
      </c>
      <c r="C517" s="2" t="s">
        <v>24</v>
      </c>
      <c r="D517" s="13">
        <v>0</v>
      </c>
      <c r="E517" s="11">
        <v>17214</v>
      </c>
      <c r="F517" s="100">
        <f t="shared" si="55"/>
        <v>0</v>
      </c>
      <c r="I517" s="39"/>
    </row>
    <row r="518" spans="1:9" s="21" customFormat="1" ht="16.5" outlineLevel="4" x14ac:dyDescent="0.25">
      <c r="A518" s="99" t="s">
        <v>65</v>
      </c>
      <c r="B518" s="14" t="s">
        <v>58</v>
      </c>
      <c r="C518" s="2" t="s">
        <v>60</v>
      </c>
      <c r="D518" s="13">
        <v>0</v>
      </c>
      <c r="E518" s="11">
        <v>7221</v>
      </c>
      <c r="F518" s="100">
        <f t="shared" si="55"/>
        <v>0</v>
      </c>
      <c r="I518" s="39"/>
    </row>
    <row r="519" spans="1:9" s="21" customFormat="1" ht="16.5" outlineLevel="4" x14ac:dyDescent="0.25">
      <c r="A519" s="99" t="s">
        <v>433</v>
      </c>
      <c r="B519" s="14" t="s">
        <v>59</v>
      </c>
      <c r="C519" s="2" t="s">
        <v>24</v>
      </c>
      <c r="D519" s="13">
        <v>0</v>
      </c>
      <c r="E519" s="11">
        <v>13656</v>
      </c>
      <c r="F519" s="100">
        <f t="shared" si="55"/>
        <v>0</v>
      </c>
      <c r="I519" s="39"/>
    </row>
    <row r="520" spans="1:9" s="21" customFormat="1" ht="16.5" customHeight="1" outlineLevel="3" x14ac:dyDescent="0.25">
      <c r="A520" s="97" t="s">
        <v>194</v>
      </c>
      <c r="B520" s="79" t="s">
        <v>195</v>
      </c>
      <c r="C520" s="12"/>
      <c r="D520" s="12" t="s">
        <v>181</v>
      </c>
      <c r="E520" s="10"/>
      <c r="F520" s="98">
        <f>SUM(F521:F530)</f>
        <v>2587102.88</v>
      </c>
      <c r="I520" s="39"/>
    </row>
    <row r="521" spans="1:9" s="21" customFormat="1" ht="33" outlineLevel="4" x14ac:dyDescent="0.25">
      <c r="A521" s="99" t="s">
        <v>77</v>
      </c>
      <c r="B521" s="14" t="s">
        <v>66</v>
      </c>
      <c r="C521" s="2" t="s">
        <v>24</v>
      </c>
      <c r="D521" s="13">
        <v>0</v>
      </c>
      <c r="E521" s="11">
        <v>298241</v>
      </c>
      <c r="F521" s="100">
        <f t="shared" ref="F521:F530" si="56">ROUND(D521*E521,2)</f>
        <v>0</v>
      </c>
      <c r="I521" s="39"/>
    </row>
    <row r="522" spans="1:9" s="21" customFormat="1" ht="16.5" outlineLevel="4" x14ac:dyDescent="0.25">
      <c r="A522" s="99" t="s">
        <v>79</v>
      </c>
      <c r="B522" s="14" t="s">
        <v>67</v>
      </c>
      <c r="C522" s="2" t="s">
        <v>1</v>
      </c>
      <c r="D522" s="13">
        <v>8</v>
      </c>
      <c r="E522" s="11">
        <v>147712</v>
      </c>
      <c r="F522" s="100">
        <f t="shared" si="56"/>
        <v>1181696</v>
      </c>
      <c r="I522" s="39"/>
    </row>
    <row r="523" spans="1:9" s="21" customFormat="1" ht="16.5" outlineLevel="4" x14ac:dyDescent="0.25">
      <c r="A523" s="99" t="s">
        <v>80</v>
      </c>
      <c r="B523" s="14" t="s">
        <v>68</v>
      </c>
      <c r="C523" s="2" t="s">
        <v>24</v>
      </c>
      <c r="D523" s="13">
        <v>10.44</v>
      </c>
      <c r="E523" s="11">
        <v>115616</v>
      </c>
      <c r="F523" s="100">
        <f t="shared" si="56"/>
        <v>1207031.04</v>
      </c>
      <c r="I523" s="39"/>
    </row>
    <row r="524" spans="1:9" s="21" customFormat="1" ht="33" outlineLevel="4" x14ac:dyDescent="0.25">
      <c r="A524" s="99" t="s">
        <v>81</v>
      </c>
      <c r="B524" s="14" t="s">
        <v>69</v>
      </c>
      <c r="C524" s="2" t="s">
        <v>24</v>
      </c>
      <c r="D524" s="13">
        <v>0</v>
      </c>
      <c r="E524" s="11">
        <v>245954</v>
      </c>
      <c r="F524" s="100">
        <f t="shared" si="56"/>
        <v>0</v>
      </c>
      <c r="I524" s="39"/>
    </row>
    <row r="525" spans="1:9" s="21" customFormat="1" ht="16.5" outlineLevel="4" x14ac:dyDescent="0.25">
      <c r="A525" s="99" t="s">
        <v>82</v>
      </c>
      <c r="B525" s="14" t="s">
        <v>70</v>
      </c>
      <c r="C525" s="2" t="s">
        <v>24</v>
      </c>
      <c r="D525" s="13">
        <v>0</v>
      </c>
      <c r="E525" s="11">
        <v>134653</v>
      </c>
      <c r="F525" s="100">
        <f t="shared" si="56"/>
        <v>0</v>
      </c>
      <c r="I525" s="39"/>
    </row>
    <row r="526" spans="1:9" s="21" customFormat="1" ht="16.5" outlineLevel="4" x14ac:dyDescent="0.25">
      <c r="A526" s="99" t="s">
        <v>78</v>
      </c>
      <c r="B526" s="14" t="s">
        <v>71</v>
      </c>
      <c r="C526" s="2" t="s">
        <v>24</v>
      </c>
      <c r="D526" s="13">
        <v>0</v>
      </c>
      <c r="E526" s="11">
        <v>83680</v>
      </c>
      <c r="F526" s="100">
        <f t="shared" si="56"/>
        <v>0</v>
      </c>
      <c r="I526" s="39"/>
    </row>
    <row r="527" spans="1:9" s="21" customFormat="1" ht="16.5" outlineLevel="4" x14ac:dyDescent="0.25">
      <c r="A527" s="99" t="s">
        <v>196</v>
      </c>
      <c r="B527" s="14" t="s">
        <v>72</v>
      </c>
      <c r="C527" s="2" t="s">
        <v>24</v>
      </c>
      <c r="D527" s="13">
        <v>3.12</v>
      </c>
      <c r="E527" s="11">
        <v>63582</v>
      </c>
      <c r="F527" s="100">
        <f t="shared" si="56"/>
        <v>198375.84</v>
      </c>
      <c r="I527" s="39"/>
    </row>
    <row r="528" spans="1:9" s="21" customFormat="1" ht="33" outlineLevel="4" x14ac:dyDescent="0.25">
      <c r="A528" s="99" t="s">
        <v>169</v>
      </c>
      <c r="B528" s="14" t="s">
        <v>73</v>
      </c>
      <c r="C528" s="2" t="s">
        <v>60</v>
      </c>
      <c r="D528" s="13">
        <v>0</v>
      </c>
      <c r="E528" s="11">
        <v>25376</v>
      </c>
      <c r="F528" s="100">
        <f t="shared" si="56"/>
        <v>0</v>
      </c>
      <c r="I528" s="39"/>
    </row>
    <row r="529" spans="1:9" s="21" customFormat="1" ht="25.5" customHeight="1" outlineLevel="4" x14ac:dyDescent="0.25">
      <c r="A529" s="99" t="s">
        <v>434</v>
      </c>
      <c r="B529" s="14" t="s">
        <v>74</v>
      </c>
      <c r="C529" s="2" t="s">
        <v>76</v>
      </c>
      <c r="D529" s="13">
        <v>0</v>
      </c>
      <c r="E529" s="11">
        <v>112193</v>
      </c>
      <c r="F529" s="100">
        <f t="shared" si="56"/>
        <v>0</v>
      </c>
      <c r="I529" s="39"/>
    </row>
    <row r="530" spans="1:9" s="21" customFormat="1" ht="32.25" customHeight="1" outlineLevel="4" x14ac:dyDescent="0.25">
      <c r="A530" s="99" t="s">
        <v>435</v>
      </c>
      <c r="B530" s="14" t="s">
        <v>75</v>
      </c>
      <c r="C530" s="2" t="s">
        <v>60</v>
      </c>
      <c r="D530" s="13">
        <v>0</v>
      </c>
      <c r="E530" s="11">
        <v>83324</v>
      </c>
      <c r="F530" s="100">
        <f t="shared" si="56"/>
        <v>0</v>
      </c>
      <c r="I530" s="39"/>
    </row>
    <row r="531" spans="1:9" s="21" customFormat="1" ht="16.5" customHeight="1" outlineLevel="3" x14ac:dyDescent="0.25">
      <c r="A531" s="97" t="s">
        <v>197</v>
      </c>
      <c r="B531" s="79" t="s">
        <v>198</v>
      </c>
      <c r="C531" s="12"/>
      <c r="D531" s="12" t="s">
        <v>181</v>
      </c>
      <c r="E531" s="10"/>
      <c r="F531" s="98">
        <f>SUM(F532:F535)</f>
        <v>20012990.25</v>
      </c>
      <c r="I531" s="39"/>
    </row>
    <row r="532" spans="1:9" s="21" customFormat="1" ht="33" outlineLevel="4" x14ac:dyDescent="0.25">
      <c r="A532" s="99" t="s">
        <v>86</v>
      </c>
      <c r="B532" s="14" t="s">
        <v>83</v>
      </c>
      <c r="C532" s="2" t="s">
        <v>24</v>
      </c>
      <c r="D532" s="13">
        <v>269.7</v>
      </c>
      <c r="E532" s="11">
        <v>74102</v>
      </c>
      <c r="F532" s="100">
        <f t="shared" ref="F532:F535" si="57">ROUND(D532*E532,2)</f>
        <v>19985309.399999999</v>
      </c>
      <c r="I532" s="39"/>
    </row>
    <row r="533" spans="1:9" s="21" customFormat="1" ht="16.5" outlineLevel="4" x14ac:dyDescent="0.25">
      <c r="A533" s="99" t="s">
        <v>87</v>
      </c>
      <c r="B533" s="14" t="s">
        <v>84</v>
      </c>
      <c r="C533" s="2" t="s">
        <v>60</v>
      </c>
      <c r="D533" s="13">
        <v>0</v>
      </c>
      <c r="E533" s="11">
        <v>17835</v>
      </c>
      <c r="F533" s="100">
        <f t="shared" si="57"/>
        <v>0</v>
      </c>
      <c r="I533" s="39"/>
    </row>
    <row r="534" spans="1:9" s="21" customFormat="1" ht="33" outlineLevel="4" x14ac:dyDescent="0.25">
      <c r="A534" s="99" t="s">
        <v>88</v>
      </c>
      <c r="B534" s="14" t="s">
        <v>85</v>
      </c>
      <c r="C534" s="2" t="s">
        <v>24</v>
      </c>
      <c r="D534" s="13">
        <v>0.45</v>
      </c>
      <c r="E534" s="11">
        <v>61513</v>
      </c>
      <c r="F534" s="100">
        <f t="shared" si="57"/>
        <v>27680.85</v>
      </c>
      <c r="I534" s="39"/>
    </row>
    <row r="535" spans="1:9" s="21" customFormat="1" ht="16.5" outlineLevel="4" x14ac:dyDescent="0.25">
      <c r="A535" s="99" t="s">
        <v>199</v>
      </c>
      <c r="B535" s="14" t="s">
        <v>200</v>
      </c>
      <c r="C535" s="2" t="s">
        <v>24</v>
      </c>
      <c r="D535" s="13">
        <v>0</v>
      </c>
      <c r="E535" s="11">
        <v>61513</v>
      </c>
      <c r="F535" s="100">
        <f t="shared" si="57"/>
        <v>0</v>
      </c>
      <c r="I535" s="39"/>
    </row>
    <row r="536" spans="1:9" s="21" customFormat="1" ht="16.5" customHeight="1" outlineLevel="3" x14ac:dyDescent="0.25">
      <c r="A536" s="97" t="s">
        <v>201</v>
      </c>
      <c r="B536" s="79" t="s">
        <v>202</v>
      </c>
      <c r="C536" s="12"/>
      <c r="D536" s="12" t="s">
        <v>181</v>
      </c>
      <c r="E536" s="10"/>
      <c r="F536" s="98">
        <f>SUM(F537:F544)</f>
        <v>9128561.9700000007</v>
      </c>
      <c r="I536" s="39"/>
    </row>
    <row r="537" spans="1:9" s="21" customFormat="1" ht="33" outlineLevel="4" x14ac:dyDescent="0.25">
      <c r="A537" s="99" t="s">
        <v>95</v>
      </c>
      <c r="B537" s="14" t="s">
        <v>89</v>
      </c>
      <c r="C537" s="2" t="s">
        <v>60</v>
      </c>
      <c r="D537" s="13">
        <v>169.79</v>
      </c>
      <c r="E537" s="11">
        <v>14553</v>
      </c>
      <c r="F537" s="100">
        <f t="shared" ref="F537:F544" si="58">ROUND(D537*E537,2)</f>
        <v>2470953.87</v>
      </c>
      <c r="I537" s="39"/>
    </row>
    <row r="538" spans="1:9" s="21" customFormat="1" ht="16.5" outlineLevel="4" x14ac:dyDescent="0.25">
      <c r="A538" s="99" t="s">
        <v>96</v>
      </c>
      <c r="B538" s="14" t="s">
        <v>90</v>
      </c>
      <c r="C538" s="2" t="s">
        <v>60</v>
      </c>
      <c r="D538" s="13">
        <v>0</v>
      </c>
      <c r="E538" s="11">
        <v>22563</v>
      </c>
      <c r="F538" s="100">
        <f t="shared" si="58"/>
        <v>0</v>
      </c>
      <c r="I538" s="39"/>
    </row>
    <row r="539" spans="1:9" s="21" customFormat="1" ht="16.5" outlineLevel="4" x14ac:dyDescent="0.25">
      <c r="A539" s="99" t="s">
        <v>97</v>
      </c>
      <c r="B539" s="14" t="s">
        <v>91</v>
      </c>
      <c r="C539" s="2" t="s">
        <v>24</v>
      </c>
      <c r="D539" s="13">
        <v>52.77</v>
      </c>
      <c r="E539" s="11">
        <v>6577</v>
      </c>
      <c r="F539" s="100">
        <f t="shared" si="58"/>
        <v>347068.29</v>
      </c>
      <c r="I539" s="39"/>
    </row>
    <row r="540" spans="1:9" s="21" customFormat="1" ht="16.5" outlineLevel="4" x14ac:dyDescent="0.25">
      <c r="A540" s="99" t="s">
        <v>98</v>
      </c>
      <c r="B540" s="14" t="s">
        <v>92</v>
      </c>
      <c r="C540" s="2" t="s">
        <v>24</v>
      </c>
      <c r="D540" s="13">
        <v>632.16999999999996</v>
      </c>
      <c r="E540" s="11">
        <v>5537</v>
      </c>
      <c r="F540" s="100">
        <f t="shared" si="58"/>
        <v>3500325.29</v>
      </c>
      <c r="I540" s="39"/>
    </row>
    <row r="541" spans="1:9" s="21" customFormat="1" ht="16.5" outlineLevel="4" x14ac:dyDescent="0.25">
      <c r="A541" s="99" t="s">
        <v>203</v>
      </c>
      <c r="B541" s="14" t="s">
        <v>93</v>
      </c>
      <c r="C541" s="2" t="s">
        <v>24</v>
      </c>
      <c r="D541" s="13">
        <v>0</v>
      </c>
      <c r="E541" s="11">
        <v>12258</v>
      </c>
      <c r="F541" s="100">
        <f t="shared" si="58"/>
        <v>0</v>
      </c>
      <c r="I541" s="39"/>
    </row>
    <row r="542" spans="1:9" s="21" customFormat="1" ht="16.5" outlineLevel="4" x14ac:dyDescent="0.25">
      <c r="A542" s="99" t="s">
        <v>204</v>
      </c>
      <c r="B542" s="14" t="s">
        <v>94</v>
      </c>
      <c r="C542" s="2" t="s">
        <v>24</v>
      </c>
      <c r="D542" s="13">
        <v>237.59</v>
      </c>
      <c r="E542" s="11">
        <v>11828</v>
      </c>
      <c r="F542" s="100">
        <f t="shared" si="58"/>
        <v>2810214.52</v>
      </c>
      <c r="I542" s="39"/>
    </row>
    <row r="543" spans="1:9" s="21" customFormat="1" ht="16.5" outlineLevel="4" x14ac:dyDescent="0.25">
      <c r="A543" s="99" t="s">
        <v>205</v>
      </c>
      <c r="B543" s="14" t="s">
        <v>206</v>
      </c>
      <c r="C543" s="2" t="s">
        <v>24</v>
      </c>
      <c r="D543" s="13">
        <v>0</v>
      </c>
      <c r="E543" s="11">
        <v>11376</v>
      </c>
      <c r="F543" s="100">
        <f t="shared" si="58"/>
        <v>0</v>
      </c>
      <c r="I543" s="39"/>
    </row>
    <row r="544" spans="1:9" s="21" customFormat="1" ht="49.5" outlineLevel="4" x14ac:dyDescent="0.25">
      <c r="A544" s="99" t="s">
        <v>436</v>
      </c>
      <c r="B544" s="14" t="s">
        <v>207</v>
      </c>
      <c r="C544" s="2" t="s">
        <v>60</v>
      </c>
      <c r="D544" s="13">
        <v>0</v>
      </c>
      <c r="E544" s="11">
        <v>5117</v>
      </c>
      <c r="F544" s="100">
        <f t="shared" si="58"/>
        <v>0</v>
      </c>
      <c r="I544" s="39"/>
    </row>
    <row r="545" spans="1:9" s="21" customFormat="1" ht="36" customHeight="1" outlineLevel="3" x14ac:dyDescent="0.25">
      <c r="A545" s="97" t="s">
        <v>208</v>
      </c>
      <c r="B545" s="80" t="s">
        <v>209</v>
      </c>
      <c r="C545" s="12"/>
      <c r="D545" s="12" t="s">
        <v>181</v>
      </c>
      <c r="E545" s="10"/>
      <c r="F545" s="98">
        <f>SUM(F546:F562)</f>
        <v>4855390</v>
      </c>
      <c r="I545" s="39"/>
    </row>
    <row r="546" spans="1:9" s="21" customFormat="1" ht="16.5" outlineLevel="4" x14ac:dyDescent="0.25">
      <c r="A546" s="99" t="s">
        <v>116</v>
      </c>
      <c r="B546" s="14" t="s">
        <v>99</v>
      </c>
      <c r="C546" s="2" t="s">
        <v>1</v>
      </c>
      <c r="D546" s="13">
        <v>6</v>
      </c>
      <c r="E546" s="11">
        <v>35977</v>
      </c>
      <c r="F546" s="100">
        <f t="shared" ref="F546:F562" si="59">ROUND(D546*E546,2)</f>
        <v>215862</v>
      </c>
      <c r="I546" s="39"/>
    </row>
    <row r="547" spans="1:9" s="21" customFormat="1" ht="16.5" outlineLevel="4" x14ac:dyDescent="0.25">
      <c r="A547" s="99" t="s">
        <v>117</v>
      </c>
      <c r="B547" s="14" t="s">
        <v>100</v>
      </c>
      <c r="C547" s="2" t="s">
        <v>1</v>
      </c>
      <c r="D547" s="13">
        <v>7</v>
      </c>
      <c r="E547" s="11">
        <v>14535</v>
      </c>
      <c r="F547" s="100">
        <f t="shared" si="59"/>
        <v>101745</v>
      </c>
      <c r="I547" s="39"/>
    </row>
    <row r="548" spans="1:9" s="21" customFormat="1" ht="16.5" outlineLevel="4" x14ac:dyDescent="0.25">
      <c r="A548" s="99" t="s">
        <v>120</v>
      </c>
      <c r="B548" s="14" t="s">
        <v>101</v>
      </c>
      <c r="C548" s="2" t="s">
        <v>1</v>
      </c>
      <c r="D548" s="13">
        <v>1</v>
      </c>
      <c r="E548" s="11">
        <v>8505</v>
      </c>
      <c r="F548" s="100">
        <f t="shared" si="59"/>
        <v>8505</v>
      </c>
      <c r="I548" s="39"/>
    </row>
    <row r="549" spans="1:9" s="21" customFormat="1" ht="16.5" outlineLevel="4" x14ac:dyDescent="0.25">
      <c r="A549" s="99" t="s">
        <v>119</v>
      </c>
      <c r="B549" s="14" t="s">
        <v>102</v>
      </c>
      <c r="C549" s="2" t="s">
        <v>60</v>
      </c>
      <c r="D549" s="13">
        <v>0</v>
      </c>
      <c r="E549" s="11">
        <v>5395</v>
      </c>
      <c r="F549" s="100">
        <f t="shared" si="59"/>
        <v>0</v>
      </c>
      <c r="I549" s="39"/>
    </row>
    <row r="550" spans="1:9" s="21" customFormat="1" ht="16.5" outlineLevel="4" x14ac:dyDescent="0.25">
      <c r="A550" s="99" t="s">
        <v>121</v>
      </c>
      <c r="B550" s="14" t="s">
        <v>103</v>
      </c>
      <c r="C550" s="2" t="s">
        <v>60</v>
      </c>
      <c r="D550" s="13">
        <v>0</v>
      </c>
      <c r="E550" s="11">
        <v>4795</v>
      </c>
      <c r="F550" s="100">
        <f t="shared" si="59"/>
        <v>0</v>
      </c>
      <c r="I550" s="39"/>
    </row>
    <row r="551" spans="1:9" s="21" customFormat="1" ht="16.5" outlineLevel="4" x14ac:dyDescent="0.25">
      <c r="A551" s="99" t="s">
        <v>122</v>
      </c>
      <c r="B551" s="14" t="s">
        <v>104</v>
      </c>
      <c r="C551" s="2" t="s">
        <v>1</v>
      </c>
      <c r="D551" s="13">
        <v>0</v>
      </c>
      <c r="E551" s="11">
        <v>63230</v>
      </c>
      <c r="F551" s="100">
        <f t="shared" si="59"/>
        <v>0</v>
      </c>
      <c r="I551" s="39"/>
    </row>
    <row r="552" spans="1:9" s="21" customFormat="1" ht="16.5" outlineLevel="4" x14ac:dyDescent="0.25">
      <c r="A552" s="99" t="s">
        <v>123</v>
      </c>
      <c r="B552" s="14" t="s">
        <v>105</v>
      </c>
      <c r="C552" s="2" t="s">
        <v>1</v>
      </c>
      <c r="D552" s="13">
        <v>0</v>
      </c>
      <c r="E552" s="11">
        <v>66788</v>
      </c>
      <c r="F552" s="100">
        <f t="shared" si="59"/>
        <v>0</v>
      </c>
      <c r="I552" s="39"/>
    </row>
    <row r="553" spans="1:9" s="21" customFormat="1" ht="16.5" outlineLevel="4" x14ac:dyDescent="0.25">
      <c r="A553" s="99" t="s">
        <v>118</v>
      </c>
      <c r="B553" s="14" t="s">
        <v>106</v>
      </c>
      <c r="C553" s="2" t="s">
        <v>1</v>
      </c>
      <c r="D553" s="13">
        <v>0</v>
      </c>
      <c r="E553" s="11">
        <v>88126</v>
      </c>
      <c r="F553" s="100">
        <f t="shared" si="59"/>
        <v>0</v>
      </c>
      <c r="I553" s="39"/>
    </row>
    <row r="554" spans="1:9" s="21" customFormat="1" ht="16.5" outlineLevel="4" x14ac:dyDescent="0.25">
      <c r="A554" s="99" t="s">
        <v>210</v>
      </c>
      <c r="B554" s="14" t="s">
        <v>107</v>
      </c>
      <c r="C554" s="2" t="s">
        <v>1</v>
      </c>
      <c r="D554" s="13">
        <v>0</v>
      </c>
      <c r="E554" s="11">
        <v>203351</v>
      </c>
      <c r="F554" s="100">
        <f t="shared" si="59"/>
        <v>0</v>
      </c>
      <c r="I554" s="39"/>
    </row>
    <row r="555" spans="1:9" s="21" customFormat="1" ht="33" outlineLevel="4" x14ac:dyDescent="0.25">
      <c r="A555" s="99" t="s">
        <v>425</v>
      </c>
      <c r="B555" s="14" t="s">
        <v>108</v>
      </c>
      <c r="C555" s="2" t="s">
        <v>1</v>
      </c>
      <c r="D555" s="13">
        <v>0</v>
      </c>
      <c r="E555" s="11">
        <v>373870</v>
      </c>
      <c r="F555" s="100">
        <f t="shared" si="59"/>
        <v>0</v>
      </c>
      <c r="I555" s="39"/>
    </row>
    <row r="556" spans="1:9" s="21" customFormat="1" ht="16.5" outlineLevel="4" x14ac:dyDescent="0.25">
      <c r="A556" s="99" t="s">
        <v>426</v>
      </c>
      <c r="B556" s="14" t="s">
        <v>109</v>
      </c>
      <c r="C556" s="2" t="s">
        <v>1</v>
      </c>
      <c r="D556" s="13">
        <v>0</v>
      </c>
      <c r="E556" s="11">
        <v>637456</v>
      </c>
      <c r="F556" s="100">
        <f t="shared" si="59"/>
        <v>0</v>
      </c>
      <c r="I556" s="39"/>
    </row>
    <row r="557" spans="1:9" s="21" customFormat="1" ht="16.5" outlineLevel="4" x14ac:dyDescent="0.25">
      <c r="A557" s="99" t="s">
        <v>437</v>
      </c>
      <c r="B557" s="14" t="s">
        <v>110</v>
      </c>
      <c r="C557" s="2" t="s">
        <v>1</v>
      </c>
      <c r="D557" s="13">
        <v>0</v>
      </c>
      <c r="E557" s="11">
        <v>1146164</v>
      </c>
      <c r="F557" s="100">
        <f t="shared" si="59"/>
        <v>0</v>
      </c>
      <c r="I557" s="39"/>
    </row>
    <row r="558" spans="1:9" s="21" customFormat="1" ht="16.5" outlineLevel="4" x14ac:dyDescent="0.25">
      <c r="A558" s="99" t="s">
        <v>438</v>
      </c>
      <c r="B558" s="14" t="s">
        <v>111</v>
      </c>
      <c r="C558" s="2" t="s">
        <v>1</v>
      </c>
      <c r="D558" s="13">
        <v>1</v>
      </c>
      <c r="E558" s="11">
        <v>15265</v>
      </c>
      <c r="F558" s="100">
        <f t="shared" si="59"/>
        <v>15265</v>
      </c>
      <c r="I558" s="39"/>
    </row>
    <row r="559" spans="1:9" s="21" customFormat="1" ht="16.5" outlineLevel="4" x14ac:dyDescent="0.25">
      <c r="A559" s="99" t="s">
        <v>439</v>
      </c>
      <c r="B559" s="14" t="s">
        <v>112</v>
      </c>
      <c r="C559" s="2" t="s">
        <v>1</v>
      </c>
      <c r="D559" s="13">
        <v>1</v>
      </c>
      <c r="E559" s="11">
        <v>11461</v>
      </c>
      <c r="F559" s="100">
        <f t="shared" si="59"/>
        <v>11461</v>
      </c>
      <c r="I559" s="39"/>
    </row>
    <row r="560" spans="1:9" s="21" customFormat="1" ht="16.5" outlineLevel="4" x14ac:dyDescent="0.25">
      <c r="A560" s="99" t="s">
        <v>440</v>
      </c>
      <c r="B560" s="14" t="s">
        <v>113</v>
      </c>
      <c r="C560" s="2" t="s">
        <v>1</v>
      </c>
      <c r="D560" s="13">
        <v>0</v>
      </c>
      <c r="E560" s="11">
        <v>15265</v>
      </c>
      <c r="F560" s="100">
        <f t="shared" si="59"/>
        <v>0</v>
      </c>
      <c r="I560" s="39"/>
    </row>
    <row r="561" spans="1:9" s="21" customFormat="1" ht="16.5" outlineLevel="4" x14ac:dyDescent="0.25">
      <c r="A561" s="99" t="s">
        <v>427</v>
      </c>
      <c r="B561" s="14" t="s">
        <v>114</v>
      </c>
      <c r="C561" s="2" t="s">
        <v>1</v>
      </c>
      <c r="D561" s="13">
        <v>0</v>
      </c>
      <c r="E561" s="11">
        <v>64781</v>
      </c>
      <c r="F561" s="100">
        <f t="shared" si="59"/>
        <v>0</v>
      </c>
      <c r="I561" s="39"/>
    </row>
    <row r="562" spans="1:9" s="21" customFormat="1" ht="25.5" customHeight="1" outlineLevel="4" x14ac:dyDescent="0.25">
      <c r="A562" s="99" t="s">
        <v>441</v>
      </c>
      <c r="B562" s="14" t="s">
        <v>115</v>
      </c>
      <c r="C562" s="2" t="s">
        <v>1</v>
      </c>
      <c r="D562" s="13">
        <v>1</v>
      </c>
      <c r="E562" s="11">
        <v>4502552</v>
      </c>
      <c r="F562" s="100">
        <f t="shared" si="59"/>
        <v>4502552</v>
      </c>
      <c r="I562" s="39"/>
    </row>
    <row r="563" spans="1:9" s="21" customFormat="1" ht="16.5" customHeight="1" outlineLevel="2" x14ac:dyDescent="0.25">
      <c r="A563" s="97">
        <v>4</v>
      </c>
      <c r="B563" s="79" t="s">
        <v>211</v>
      </c>
      <c r="C563" s="12"/>
      <c r="D563" s="12" t="s">
        <v>181</v>
      </c>
      <c r="E563" s="10"/>
      <c r="F563" s="98">
        <f>F564+F567+F577+F588+F594+F600+F610+F620+F625+F630</f>
        <v>56218779.43</v>
      </c>
      <c r="I563" s="39"/>
    </row>
    <row r="564" spans="1:9" s="21" customFormat="1" ht="16.5" customHeight="1" outlineLevel="3" x14ac:dyDescent="0.25">
      <c r="A564" s="97" t="s">
        <v>212</v>
      </c>
      <c r="B564" s="79" t="s">
        <v>213</v>
      </c>
      <c r="C564" s="12"/>
      <c r="D564" s="12" t="s">
        <v>181</v>
      </c>
      <c r="E564" s="10"/>
      <c r="F564" s="98">
        <f>SUM(F565:F566)</f>
        <v>0</v>
      </c>
      <c r="I564" s="39"/>
    </row>
    <row r="565" spans="1:9" s="21" customFormat="1" ht="16.5" outlineLevel="4" x14ac:dyDescent="0.25">
      <c r="A565" s="99" t="s">
        <v>134</v>
      </c>
      <c r="B565" s="14" t="s">
        <v>214</v>
      </c>
      <c r="C565" s="2" t="s">
        <v>23</v>
      </c>
      <c r="D565" s="13">
        <v>0</v>
      </c>
      <c r="E565" s="11">
        <v>57463</v>
      </c>
      <c r="F565" s="100">
        <f t="shared" ref="F565:F566" si="60">ROUND(D565*E565,2)</f>
        <v>0</v>
      </c>
      <c r="I565" s="39"/>
    </row>
    <row r="566" spans="1:9" s="21" customFormat="1" ht="16.5" outlineLevel="4" x14ac:dyDescent="0.25">
      <c r="A566" s="99" t="s">
        <v>135</v>
      </c>
      <c r="B566" s="14" t="s">
        <v>215</v>
      </c>
      <c r="C566" s="2" t="s">
        <v>23</v>
      </c>
      <c r="D566" s="13">
        <v>0</v>
      </c>
      <c r="E566" s="11">
        <v>119160</v>
      </c>
      <c r="F566" s="100">
        <f t="shared" si="60"/>
        <v>0</v>
      </c>
      <c r="I566" s="39"/>
    </row>
    <row r="567" spans="1:9" s="21" customFormat="1" ht="16.5" customHeight="1" outlineLevel="3" x14ac:dyDescent="0.25">
      <c r="A567" s="97" t="s">
        <v>216</v>
      </c>
      <c r="B567" s="79" t="s">
        <v>217</v>
      </c>
      <c r="C567" s="12"/>
      <c r="D567" s="12" t="s">
        <v>181</v>
      </c>
      <c r="E567" s="10"/>
      <c r="F567" s="98">
        <f>SUM(F568:F576)</f>
        <v>0</v>
      </c>
      <c r="I567" s="39"/>
    </row>
    <row r="568" spans="1:9" s="21" customFormat="1" ht="16.5" outlineLevel="4" x14ac:dyDescent="0.25">
      <c r="A568" s="99" t="s">
        <v>143</v>
      </c>
      <c r="B568" s="14" t="s">
        <v>124</v>
      </c>
      <c r="C568" s="2" t="s">
        <v>23</v>
      </c>
      <c r="D568" s="13">
        <v>0</v>
      </c>
      <c r="E568" s="11">
        <v>57463</v>
      </c>
      <c r="F568" s="100">
        <f t="shared" ref="F568:F576" si="61">ROUND(D568*E568,2)</f>
        <v>0</v>
      </c>
      <c r="I568" s="39"/>
    </row>
    <row r="569" spans="1:9" s="21" customFormat="1" ht="16.5" outlineLevel="4" x14ac:dyDescent="0.25">
      <c r="A569" s="99" t="s">
        <v>146</v>
      </c>
      <c r="B569" s="14" t="s">
        <v>125</v>
      </c>
      <c r="C569" s="2" t="s">
        <v>23</v>
      </c>
      <c r="D569" s="13">
        <v>0</v>
      </c>
      <c r="E569" s="11">
        <v>119160</v>
      </c>
      <c r="F569" s="100">
        <f t="shared" si="61"/>
        <v>0</v>
      </c>
      <c r="I569" s="39"/>
    </row>
    <row r="570" spans="1:9" s="21" customFormat="1" ht="16.5" outlineLevel="4" x14ac:dyDescent="0.25">
      <c r="A570" s="99" t="s">
        <v>148</v>
      </c>
      <c r="B570" s="14" t="s">
        <v>126</v>
      </c>
      <c r="C570" s="2" t="s">
        <v>23</v>
      </c>
      <c r="D570" s="13">
        <v>0</v>
      </c>
      <c r="E570" s="11">
        <v>686519</v>
      </c>
      <c r="F570" s="100">
        <f t="shared" si="61"/>
        <v>0</v>
      </c>
      <c r="I570" s="39"/>
    </row>
    <row r="571" spans="1:9" s="21" customFormat="1" ht="16.5" outlineLevel="4" x14ac:dyDescent="0.25">
      <c r="A571" s="99" t="s">
        <v>145</v>
      </c>
      <c r="B571" s="14" t="s">
        <v>127</v>
      </c>
      <c r="C571" s="2" t="s">
        <v>23</v>
      </c>
      <c r="D571" s="13">
        <v>0</v>
      </c>
      <c r="E571" s="11">
        <v>1161272</v>
      </c>
      <c r="F571" s="100">
        <f t="shared" si="61"/>
        <v>0</v>
      </c>
      <c r="I571" s="39"/>
    </row>
    <row r="572" spans="1:9" s="21" customFormat="1" ht="16.5" outlineLevel="4" x14ac:dyDescent="0.25">
      <c r="A572" s="99" t="s">
        <v>144</v>
      </c>
      <c r="B572" s="14" t="s">
        <v>128</v>
      </c>
      <c r="C572" s="2" t="s">
        <v>24</v>
      </c>
      <c r="D572" s="13">
        <v>0</v>
      </c>
      <c r="E572" s="11">
        <v>102742</v>
      </c>
      <c r="F572" s="100">
        <f t="shared" si="61"/>
        <v>0</v>
      </c>
      <c r="I572" s="39"/>
    </row>
    <row r="573" spans="1:9" s="21" customFormat="1" ht="16.5" outlineLevel="4" x14ac:dyDescent="0.25">
      <c r="A573" s="99" t="s">
        <v>149</v>
      </c>
      <c r="B573" s="14" t="s">
        <v>129</v>
      </c>
      <c r="C573" s="2" t="s">
        <v>60</v>
      </c>
      <c r="D573" s="13">
        <v>0</v>
      </c>
      <c r="E573" s="11">
        <v>34298</v>
      </c>
      <c r="F573" s="100">
        <f t="shared" si="61"/>
        <v>0</v>
      </c>
      <c r="I573" s="39"/>
    </row>
    <row r="574" spans="1:9" s="21" customFormat="1" ht="16.5" outlineLevel="4" x14ac:dyDescent="0.25">
      <c r="A574" s="99" t="s">
        <v>147</v>
      </c>
      <c r="B574" s="14" t="s">
        <v>130</v>
      </c>
      <c r="C574" s="2" t="s">
        <v>60</v>
      </c>
      <c r="D574" s="13">
        <v>0</v>
      </c>
      <c r="E574" s="11">
        <v>10109</v>
      </c>
      <c r="F574" s="100">
        <f t="shared" si="61"/>
        <v>0</v>
      </c>
      <c r="I574" s="39"/>
    </row>
    <row r="575" spans="1:9" s="21" customFormat="1" ht="16.5" outlineLevel="4" x14ac:dyDescent="0.25">
      <c r="A575" s="99" t="s">
        <v>150</v>
      </c>
      <c r="B575" s="14" t="s">
        <v>131</v>
      </c>
      <c r="C575" s="2" t="s">
        <v>24</v>
      </c>
      <c r="D575" s="13">
        <v>0</v>
      </c>
      <c r="E575" s="11">
        <v>44617</v>
      </c>
      <c r="F575" s="100">
        <f t="shared" si="61"/>
        <v>0</v>
      </c>
      <c r="I575" s="39"/>
    </row>
    <row r="576" spans="1:9" s="21" customFormat="1" ht="16.5" outlineLevel="4" x14ac:dyDescent="0.25">
      <c r="A576" s="99" t="s">
        <v>151</v>
      </c>
      <c r="B576" s="14" t="s">
        <v>132</v>
      </c>
      <c r="C576" s="2" t="s">
        <v>133</v>
      </c>
      <c r="D576" s="13">
        <v>0</v>
      </c>
      <c r="E576" s="11">
        <v>6895</v>
      </c>
      <c r="F576" s="100">
        <f t="shared" si="61"/>
        <v>0</v>
      </c>
      <c r="I576" s="39"/>
    </row>
    <row r="577" spans="1:9" s="21" customFormat="1" ht="16.5" customHeight="1" outlineLevel="3" x14ac:dyDescent="0.25">
      <c r="A577" s="97" t="s">
        <v>218</v>
      </c>
      <c r="B577" s="79" t="s">
        <v>219</v>
      </c>
      <c r="C577" s="12"/>
      <c r="D577" s="12" t="s">
        <v>181</v>
      </c>
      <c r="E577" s="10"/>
      <c r="F577" s="98">
        <f>SUM(F578:F587)</f>
        <v>2532059.5499999998</v>
      </c>
      <c r="I577" s="39"/>
    </row>
    <row r="578" spans="1:9" s="21" customFormat="1" ht="16.5" outlineLevel="4" x14ac:dyDescent="0.25">
      <c r="A578" s="99" t="s">
        <v>155</v>
      </c>
      <c r="B578" s="14" t="s">
        <v>124</v>
      </c>
      <c r="C578" s="2" t="s">
        <v>23</v>
      </c>
      <c r="D578" s="13">
        <v>0</v>
      </c>
      <c r="E578" s="11">
        <v>57463</v>
      </c>
      <c r="F578" s="100">
        <f t="shared" ref="F578:F587" si="62">ROUND(D578*E578,2)</f>
        <v>0</v>
      </c>
      <c r="I578" s="39"/>
    </row>
    <row r="579" spans="1:9" s="21" customFormat="1" ht="16.5" outlineLevel="4" x14ac:dyDescent="0.25">
      <c r="A579" s="99" t="s">
        <v>156</v>
      </c>
      <c r="B579" s="14" t="s">
        <v>125</v>
      </c>
      <c r="C579" s="2" t="s">
        <v>23</v>
      </c>
      <c r="D579" s="13">
        <v>0</v>
      </c>
      <c r="E579" s="11">
        <v>119160</v>
      </c>
      <c r="F579" s="100">
        <f t="shared" si="62"/>
        <v>0</v>
      </c>
      <c r="I579" s="39"/>
    </row>
    <row r="580" spans="1:9" s="21" customFormat="1" ht="16.5" outlineLevel="4" x14ac:dyDescent="0.25">
      <c r="A580" s="99" t="s">
        <v>157</v>
      </c>
      <c r="B580" s="14" t="s">
        <v>136</v>
      </c>
      <c r="C580" s="2" t="s">
        <v>23</v>
      </c>
      <c r="D580" s="13">
        <v>0</v>
      </c>
      <c r="E580" s="11">
        <v>686519</v>
      </c>
      <c r="F580" s="100">
        <f t="shared" si="62"/>
        <v>0</v>
      </c>
      <c r="I580" s="39"/>
    </row>
    <row r="581" spans="1:9" s="21" customFormat="1" ht="16.5" outlineLevel="4" x14ac:dyDescent="0.25">
      <c r="A581" s="99" t="s">
        <v>158</v>
      </c>
      <c r="B581" s="14" t="s">
        <v>129</v>
      </c>
      <c r="C581" s="2" t="s">
        <v>23</v>
      </c>
      <c r="D581" s="13">
        <v>33.630000000000003</v>
      </c>
      <c r="E581" s="11">
        <v>34298</v>
      </c>
      <c r="F581" s="100">
        <f t="shared" si="62"/>
        <v>1153441.74</v>
      </c>
      <c r="I581" s="39"/>
    </row>
    <row r="582" spans="1:9" s="21" customFormat="1" ht="16.5" outlineLevel="4" x14ac:dyDescent="0.25">
      <c r="A582" s="99" t="s">
        <v>159</v>
      </c>
      <c r="B582" s="14" t="s">
        <v>137</v>
      </c>
      <c r="C582" s="2" t="s">
        <v>24</v>
      </c>
      <c r="D582" s="13">
        <v>33.880000000000003</v>
      </c>
      <c r="E582" s="11">
        <v>10109</v>
      </c>
      <c r="F582" s="100">
        <f t="shared" si="62"/>
        <v>342492.92</v>
      </c>
      <c r="I582" s="39"/>
    </row>
    <row r="583" spans="1:9" s="21" customFormat="1" ht="16.5" outlineLevel="4" x14ac:dyDescent="0.25">
      <c r="A583" s="99" t="s">
        <v>220</v>
      </c>
      <c r="B583" s="14" t="s">
        <v>138</v>
      </c>
      <c r="C583" s="2" t="s">
        <v>60</v>
      </c>
      <c r="D583" s="13">
        <v>8.92</v>
      </c>
      <c r="E583" s="11">
        <v>40047</v>
      </c>
      <c r="F583" s="100">
        <f t="shared" si="62"/>
        <v>357219.24</v>
      </c>
      <c r="I583" s="39"/>
    </row>
    <row r="584" spans="1:9" s="21" customFormat="1" ht="16.5" outlineLevel="4" x14ac:dyDescent="0.25">
      <c r="A584" s="99" t="s">
        <v>221</v>
      </c>
      <c r="B584" s="14" t="s">
        <v>139</v>
      </c>
      <c r="C584" s="2" t="s">
        <v>60</v>
      </c>
      <c r="D584" s="13">
        <v>4.5</v>
      </c>
      <c r="E584" s="11">
        <v>129903</v>
      </c>
      <c r="F584" s="100">
        <f t="shared" si="62"/>
        <v>584563.5</v>
      </c>
      <c r="I584" s="39"/>
    </row>
    <row r="585" spans="1:9" s="21" customFormat="1" ht="16.5" outlineLevel="4" x14ac:dyDescent="0.25">
      <c r="A585" s="99" t="s">
        <v>222</v>
      </c>
      <c r="B585" s="14" t="s">
        <v>132</v>
      </c>
      <c r="C585" s="2" t="s">
        <v>133</v>
      </c>
      <c r="D585" s="13">
        <v>0</v>
      </c>
      <c r="E585" s="11">
        <v>6903</v>
      </c>
      <c r="F585" s="100">
        <f t="shared" si="62"/>
        <v>0</v>
      </c>
      <c r="I585" s="39"/>
    </row>
    <row r="586" spans="1:9" s="21" customFormat="1" ht="16.5" outlineLevel="4" x14ac:dyDescent="0.25">
      <c r="A586" s="99" t="s">
        <v>223</v>
      </c>
      <c r="B586" s="14" t="s">
        <v>140</v>
      </c>
      <c r="C586" s="2" t="s">
        <v>133</v>
      </c>
      <c r="D586" s="13">
        <v>5.1100000000000003</v>
      </c>
      <c r="E586" s="11">
        <v>7865</v>
      </c>
      <c r="F586" s="100">
        <f t="shared" si="62"/>
        <v>40190.15</v>
      </c>
      <c r="I586" s="39"/>
    </row>
    <row r="587" spans="1:9" s="21" customFormat="1" ht="16.5" outlineLevel="4" x14ac:dyDescent="0.25">
      <c r="A587" s="99" t="s">
        <v>224</v>
      </c>
      <c r="B587" s="14" t="s">
        <v>141</v>
      </c>
      <c r="C587" s="2" t="s">
        <v>1</v>
      </c>
      <c r="D587" s="13">
        <v>8</v>
      </c>
      <c r="E587" s="11">
        <v>6769</v>
      </c>
      <c r="F587" s="100">
        <f t="shared" si="62"/>
        <v>54152</v>
      </c>
      <c r="I587" s="39"/>
    </row>
    <row r="588" spans="1:9" s="21" customFormat="1" ht="16.5" customHeight="1" outlineLevel="3" x14ac:dyDescent="0.25">
      <c r="A588" s="97" t="s">
        <v>225</v>
      </c>
      <c r="B588" s="79" t="s">
        <v>226</v>
      </c>
      <c r="C588" s="12"/>
      <c r="D588" s="12" t="s">
        <v>181</v>
      </c>
      <c r="E588" s="10"/>
      <c r="F588" s="98">
        <f>SUM(F589:F593)</f>
        <v>53686719.880000003</v>
      </c>
      <c r="I588" s="39"/>
    </row>
    <row r="589" spans="1:9" s="21" customFormat="1" ht="16.5" outlineLevel="4" x14ac:dyDescent="0.25">
      <c r="A589" s="99" t="s">
        <v>167</v>
      </c>
      <c r="B589" s="14" t="s">
        <v>124</v>
      </c>
      <c r="C589" s="2" t="s">
        <v>23</v>
      </c>
      <c r="D589" s="13">
        <v>54.08</v>
      </c>
      <c r="E589" s="11">
        <v>57463</v>
      </c>
      <c r="F589" s="100">
        <f t="shared" ref="F589:F593" si="63">ROUND(D589*E589,2)</f>
        <v>3107599.04</v>
      </c>
      <c r="I589" s="39"/>
    </row>
    <row r="590" spans="1:9" s="21" customFormat="1" ht="16.5" outlineLevel="4" x14ac:dyDescent="0.25">
      <c r="A590" s="99" t="s">
        <v>170</v>
      </c>
      <c r="B590" s="14" t="s">
        <v>125</v>
      </c>
      <c r="C590" s="2" t="s">
        <v>23</v>
      </c>
      <c r="D590" s="13">
        <v>54.02</v>
      </c>
      <c r="E590" s="11">
        <v>119160</v>
      </c>
      <c r="F590" s="100">
        <f t="shared" si="63"/>
        <v>6437023.2000000002</v>
      </c>
      <c r="I590" s="39"/>
    </row>
    <row r="591" spans="1:9" s="21" customFormat="1" ht="16.5" outlineLevel="4" x14ac:dyDescent="0.25">
      <c r="A591" s="99" t="s">
        <v>168</v>
      </c>
      <c r="B591" s="14" t="s">
        <v>227</v>
      </c>
      <c r="C591" s="2" t="s">
        <v>23</v>
      </c>
      <c r="D591" s="13">
        <v>47.33</v>
      </c>
      <c r="E591" s="11">
        <v>822168</v>
      </c>
      <c r="F591" s="100">
        <f t="shared" si="63"/>
        <v>38913211.439999998</v>
      </c>
      <c r="I591" s="39"/>
    </row>
    <row r="592" spans="1:9" s="21" customFormat="1" ht="16.5" outlineLevel="4" x14ac:dyDescent="0.25">
      <c r="A592" s="99" t="s">
        <v>171</v>
      </c>
      <c r="B592" s="14" t="s">
        <v>228</v>
      </c>
      <c r="C592" s="2" t="s">
        <v>133</v>
      </c>
      <c r="D592" s="13">
        <v>583.6</v>
      </c>
      <c r="E592" s="11">
        <v>8392</v>
      </c>
      <c r="F592" s="100">
        <f t="shared" si="63"/>
        <v>4897571.2</v>
      </c>
      <c r="I592" s="39"/>
    </row>
    <row r="593" spans="1:9" s="21" customFormat="1" ht="16.5" outlineLevel="4" x14ac:dyDescent="0.25">
      <c r="A593" s="99" t="s">
        <v>172</v>
      </c>
      <c r="B593" s="14" t="s">
        <v>229</v>
      </c>
      <c r="C593" s="2" t="s">
        <v>60</v>
      </c>
      <c r="D593" s="13">
        <v>115</v>
      </c>
      <c r="E593" s="11">
        <v>2881</v>
      </c>
      <c r="F593" s="100">
        <f t="shared" si="63"/>
        <v>331315</v>
      </c>
      <c r="I593" s="39"/>
    </row>
    <row r="594" spans="1:9" s="21" customFormat="1" ht="34.5" customHeight="1" outlineLevel="3" x14ac:dyDescent="0.25">
      <c r="A594" s="97" t="s">
        <v>230</v>
      </c>
      <c r="B594" s="80" t="s">
        <v>142</v>
      </c>
      <c r="C594" s="12"/>
      <c r="D594" s="12" t="s">
        <v>181</v>
      </c>
      <c r="E594" s="10"/>
      <c r="F594" s="98">
        <f>SUM(F595:F599)</f>
        <v>0</v>
      </c>
      <c r="I594" s="39"/>
    </row>
    <row r="595" spans="1:9" s="21" customFormat="1" ht="16.5" outlineLevel="4" x14ac:dyDescent="0.25">
      <c r="A595" s="99" t="s">
        <v>175</v>
      </c>
      <c r="B595" s="14" t="s">
        <v>124</v>
      </c>
      <c r="C595" s="2" t="s">
        <v>23</v>
      </c>
      <c r="D595" s="13">
        <v>0</v>
      </c>
      <c r="E595" s="11">
        <v>57463</v>
      </c>
      <c r="F595" s="100">
        <f t="shared" ref="F595:F599" si="64">ROUND(D595*E595,2)</f>
        <v>0</v>
      </c>
      <c r="I595" s="39"/>
    </row>
    <row r="596" spans="1:9" s="21" customFormat="1" ht="16.5" outlineLevel="4" x14ac:dyDescent="0.25">
      <c r="A596" s="99" t="s">
        <v>176</v>
      </c>
      <c r="B596" s="14" t="s">
        <v>125</v>
      </c>
      <c r="C596" s="2" t="s">
        <v>23</v>
      </c>
      <c r="D596" s="13">
        <v>0</v>
      </c>
      <c r="E596" s="11">
        <v>119160</v>
      </c>
      <c r="F596" s="100">
        <f t="shared" si="64"/>
        <v>0</v>
      </c>
      <c r="I596" s="39"/>
    </row>
    <row r="597" spans="1:9" s="21" customFormat="1" ht="16.5" outlineLevel="4" x14ac:dyDescent="0.25">
      <c r="A597" s="99" t="s">
        <v>177</v>
      </c>
      <c r="B597" s="14" t="s">
        <v>152</v>
      </c>
      <c r="C597" s="2" t="s">
        <v>23</v>
      </c>
      <c r="D597" s="13">
        <v>0</v>
      </c>
      <c r="E597" s="11">
        <v>135611</v>
      </c>
      <c r="F597" s="100">
        <f t="shared" si="64"/>
        <v>0</v>
      </c>
      <c r="I597" s="39"/>
    </row>
    <row r="598" spans="1:9" s="21" customFormat="1" ht="16.5" outlineLevel="4" x14ac:dyDescent="0.25">
      <c r="A598" s="99" t="s">
        <v>178</v>
      </c>
      <c r="B598" s="14" t="s">
        <v>153</v>
      </c>
      <c r="C598" s="2" t="s">
        <v>24</v>
      </c>
      <c r="D598" s="13">
        <v>0</v>
      </c>
      <c r="E598" s="11">
        <v>58111</v>
      </c>
      <c r="F598" s="100">
        <f t="shared" si="64"/>
        <v>0</v>
      </c>
      <c r="I598" s="39"/>
    </row>
    <row r="599" spans="1:9" s="21" customFormat="1" ht="16.5" outlineLevel="4" x14ac:dyDescent="0.25">
      <c r="A599" s="99" t="s">
        <v>179</v>
      </c>
      <c r="B599" s="14" t="s">
        <v>154</v>
      </c>
      <c r="C599" s="2" t="s">
        <v>23</v>
      </c>
      <c r="D599" s="13">
        <v>0</v>
      </c>
      <c r="E599" s="11">
        <v>686519</v>
      </c>
      <c r="F599" s="100">
        <f t="shared" si="64"/>
        <v>0</v>
      </c>
      <c r="I599" s="39"/>
    </row>
    <row r="600" spans="1:9" s="21" customFormat="1" ht="30.75" customHeight="1" outlineLevel="3" x14ac:dyDescent="0.25">
      <c r="A600" s="97" t="s">
        <v>231</v>
      </c>
      <c r="B600" s="80" t="s">
        <v>232</v>
      </c>
      <c r="C600" s="12"/>
      <c r="D600" s="12" t="s">
        <v>181</v>
      </c>
      <c r="E600" s="10"/>
      <c r="F600" s="98">
        <f>SUM(F601:F609)</f>
        <v>0</v>
      </c>
      <c r="I600" s="39"/>
    </row>
    <row r="601" spans="1:9" s="21" customFormat="1" ht="16.5" outlineLevel="4" x14ac:dyDescent="0.25">
      <c r="A601" s="99" t="s">
        <v>233</v>
      </c>
      <c r="B601" s="14" t="s">
        <v>160</v>
      </c>
      <c r="C601" s="2" t="s">
        <v>60</v>
      </c>
      <c r="D601" s="13">
        <v>0</v>
      </c>
      <c r="E601" s="11">
        <v>18523</v>
      </c>
      <c r="F601" s="100">
        <f t="shared" ref="F601:F609" si="65">ROUND(D601*E601,2)</f>
        <v>0</v>
      </c>
      <c r="I601" s="39"/>
    </row>
    <row r="602" spans="1:9" s="21" customFormat="1" ht="16.5" outlineLevel="4" x14ac:dyDescent="0.25">
      <c r="A602" s="99" t="s">
        <v>234</v>
      </c>
      <c r="B602" s="14" t="s">
        <v>161</v>
      </c>
      <c r="C602" s="2" t="s">
        <v>133</v>
      </c>
      <c r="D602" s="13">
        <v>0</v>
      </c>
      <c r="E602" s="11">
        <v>9737</v>
      </c>
      <c r="F602" s="100">
        <f t="shared" si="65"/>
        <v>0</v>
      </c>
      <c r="I602" s="39"/>
    </row>
    <row r="603" spans="1:9" s="21" customFormat="1" ht="16.5" outlineLevel="4" x14ac:dyDescent="0.25">
      <c r="A603" s="99" t="s">
        <v>235</v>
      </c>
      <c r="B603" s="14" t="s">
        <v>162</v>
      </c>
      <c r="C603" s="2" t="s">
        <v>60</v>
      </c>
      <c r="D603" s="13">
        <v>0</v>
      </c>
      <c r="E603" s="11">
        <v>13442</v>
      </c>
      <c r="F603" s="100">
        <f t="shared" si="65"/>
        <v>0</v>
      </c>
      <c r="I603" s="39"/>
    </row>
    <row r="604" spans="1:9" s="21" customFormat="1" ht="16.5" outlineLevel="4" x14ac:dyDescent="0.25">
      <c r="A604" s="99" t="s">
        <v>236</v>
      </c>
      <c r="B604" s="14" t="s">
        <v>163</v>
      </c>
      <c r="C604" s="2" t="s">
        <v>133</v>
      </c>
      <c r="D604" s="13">
        <v>0</v>
      </c>
      <c r="E604" s="11">
        <v>9033</v>
      </c>
      <c r="F604" s="100">
        <f t="shared" si="65"/>
        <v>0</v>
      </c>
      <c r="I604" s="39"/>
    </row>
    <row r="605" spans="1:9" s="21" customFormat="1" ht="16.5" outlineLevel="4" x14ac:dyDescent="0.25">
      <c r="A605" s="99" t="s">
        <v>237</v>
      </c>
      <c r="B605" s="14" t="s">
        <v>164</v>
      </c>
      <c r="C605" s="2" t="s">
        <v>23</v>
      </c>
      <c r="D605" s="13">
        <v>0</v>
      </c>
      <c r="E605" s="11">
        <v>26463</v>
      </c>
      <c r="F605" s="100">
        <f t="shared" si="65"/>
        <v>0</v>
      </c>
      <c r="I605" s="39"/>
    </row>
    <row r="606" spans="1:9" s="21" customFormat="1" ht="16.5" outlineLevel="4" x14ac:dyDescent="0.25">
      <c r="A606" s="99" t="s">
        <v>238</v>
      </c>
      <c r="B606" s="14" t="s">
        <v>165</v>
      </c>
      <c r="C606" s="2" t="s">
        <v>23</v>
      </c>
      <c r="D606" s="13">
        <v>0</v>
      </c>
      <c r="E606" s="11">
        <v>402739</v>
      </c>
      <c r="F606" s="100">
        <f t="shared" si="65"/>
        <v>0</v>
      </c>
      <c r="I606" s="39"/>
    </row>
    <row r="607" spans="1:9" s="21" customFormat="1" ht="16.5" outlineLevel="4" x14ac:dyDescent="0.25">
      <c r="A607" s="99" t="s">
        <v>239</v>
      </c>
      <c r="B607" s="14" t="s">
        <v>166</v>
      </c>
      <c r="C607" s="2" t="s">
        <v>23</v>
      </c>
      <c r="D607" s="13">
        <v>0</v>
      </c>
      <c r="E607" s="11">
        <v>686519</v>
      </c>
      <c r="F607" s="100">
        <f t="shared" si="65"/>
        <v>0</v>
      </c>
      <c r="I607" s="39"/>
    </row>
    <row r="608" spans="1:9" s="21" customFormat="1" ht="16.5" outlineLevel="4" x14ac:dyDescent="0.25">
      <c r="A608" s="99" t="s">
        <v>240</v>
      </c>
      <c r="B608" s="14" t="s">
        <v>132</v>
      </c>
      <c r="C608" s="2" t="s">
        <v>133</v>
      </c>
      <c r="D608" s="13">
        <v>0</v>
      </c>
      <c r="E608" s="11">
        <v>6895</v>
      </c>
      <c r="F608" s="100">
        <f t="shared" si="65"/>
        <v>0</v>
      </c>
      <c r="I608" s="39"/>
    </row>
    <row r="609" spans="1:9" s="21" customFormat="1" ht="16.5" outlineLevel="4" x14ac:dyDescent="0.25">
      <c r="A609" s="99" t="s">
        <v>241</v>
      </c>
      <c r="B609" s="14" t="s">
        <v>124</v>
      </c>
      <c r="C609" s="2" t="s">
        <v>23</v>
      </c>
      <c r="D609" s="13">
        <v>0</v>
      </c>
      <c r="E609" s="11">
        <v>0</v>
      </c>
      <c r="F609" s="100">
        <f t="shared" si="65"/>
        <v>0</v>
      </c>
      <c r="I609" s="39"/>
    </row>
    <row r="610" spans="1:9" s="21" customFormat="1" ht="30.75" customHeight="1" outlineLevel="3" x14ac:dyDescent="0.25">
      <c r="A610" s="97" t="s">
        <v>242</v>
      </c>
      <c r="B610" s="80" t="s">
        <v>173</v>
      </c>
      <c r="C610" s="12"/>
      <c r="D610" s="12" t="s">
        <v>181</v>
      </c>
      <c r="E610" s="10"/>
      <c r="F610" s="98">
        <f>SUM(F611:F619)</f>
        <v>0</v>
      </c>
      <c r="I610" s="39"/>
    </row>
    <row r="611" spans="1:9" s="21" customFormat="1" ht="16.5" outlineLevel="4" x14ac:dyDescent="0.25">
      <c r="A611" s="99" t="s">
        <v>62</v>
      </c>
      <c r="B611" s="14" t="s">
        <v>160</v>
      </c>
      <c r="C611" s="2" t="s">
        <v>60</v>
      </c>
      <c r="D611" s="13">
        <v>0</v>
      </c>
      <c r="E611" s="11">
        <v>18523</v>
      </c>
      <c r="F611" s="100">
        <f t="shared" ref="F611:F619" si="66">ROUND(D611*E611,2)</f>
        <v>0</v>
      </c>
      <c r="I611" s="39"/>
    </row>
    <row r="612" spans="1:9" s="21" customFormat="1" ht="16.5" outlineLevel="4" x14ac:dyDescent="0.25">
      <c r="A612" s="99" t="s">
        <v>243</v>
      </c>
      <c r="B612" s="14" t="s">
        <v>161</v>
      </c>
      <c r="C612" s="2" t="s">
        <v>133</v>
      </c>
      <c r="D612" s="13">
        <v>0</v>
      </c>
      <c r="E612" s="11">
        <v>9737</v>
      </c>
      <c r="F612" s="100">
        <f t="shared" si="66"/>
        <v>0</v>
      </c>
      <c r="I612" s="39"/>
    </row>
    <row r="613" spans="1:9" s="21" customFormat="1" ht="16.5" outlineLevel="4" x14ac:dyDescent="0.25">
      <c r="A613" s="99" t="s">
        <v>244</v>
      </c>
      <c r="B613" s="14" t="s">
        <v>174</v>
      </c>
      <c r="C613" s="2" t="s">
        <v>60</v>
      </c>
      <c r="D613" s="13">
        <v>0</v>
      </c>
      <c r="E613" s="11">
        <v>13442</v>
      </c>
      <c r="F613" s="100">
        <f t="shared" si="66"/>
        <v>0</v>
      </c>
      <c r="I613" s="39"/>
    </row>
    <row r="614" spans="1:9" s="21" customFormat="1" ht="16.5" outlineLevel="4" x14ac:dyDescent="0.25">
      <c r="A614" s="99" t="s">
        <v>245</v>
      </c>
      <c r="B614" s="14" t="s">
        <v>163</v>
      </c>
      <c r="C614" s="2" t="s">
        <v>133</v>
      </c>
      <c r="D614" s="13">
        <v>0</v>
      </c>
      <c r="E614" s="11">
        <v>9033</v>
      </c>
      <c r="F614" s="100">
        <f t="shared" si="66"/>
        <v>0</v>
      </c>
      <c r="I614" s="39"/>
    </row>
    <row r="615" spans="1:9" s="21" customFormat="1" ht="16.5" outlineLevel="4" x14ac:dyDescent="0.25">
      <c r="A615" s="99" t="s">
        <v>442</v>
      </c>
      <c r="B615" s="14" t="s">
        <v>164</v>
      </c>
      <c r="C615" s="2" t="s">
        <v>23</v>
      </c>
      <c r="D615" s="13">
        <v>0</v>
      </c>
      <c r="E615" s="11">
        <v>110128</v>
      </c>
      <c r="F615" s="100">
        <f t="shared" si="66"/>
        <v>0</v>
      </c>
      <c r="I615" s="39"/>
    </row>
    <row r="616" spans="1:9" s="21" customFormat="1" ht="16.5" outlineLevel="4" x14ac:dyDescent="0.25">
      <c r="A616" s="99" t="s">
        <v>443</v>
      </c>
      <c r="B616" s="14" t="s">
        <v>165</v>
      </c>
      <c r="C616" s="2" t="s">
        <v>23</v>
      </c>
      <c r="D616" s="13">
        <v>0</v>
      </c>
      <c r="E616" s="11">
        <v>402739</v>
      </c>
      <c r="F616" s="100">
        <f t="shared" si="66"/>
        <v>0</v>
      </c>
      <c r="I616" s="39"/>
    </row>
    <row r="617" spans="1:9" s="21" customFormat="1" ht="16.5" outlineLevel="4" x14ac:dyDescent="0.25">
      <c r="A617" s="99" t="s">
        <v>444</v>
      </c>
      <c r="B617" s="14" t="s">
        <v>166</v>
      </c>
      <c r="C617" s="2" t="s">
        <v>23</v>
      </c>
      <c r="D617" s="13">
        <v>0</v>
      </c>
      <c r="E617" s="11">
        <v>686519</v>
      </c>
      <c r="F617" s="100">
        <f t="shared" si="66"/>
        <v>0</v>
      </c>
      <c r="I617" s="39"/>
    </row>
    <row r="618" spans="1:9" s="21" customFormat="1" ht="16.5" outlineLevel="4" x14ac:dyDescent="0.25">
      <c r="A618" s="99" t="s">
        <v>445</v>
      </c>
      <c r="B618" s="14" t="s">
        <v>132</v>
      </c>
      <c r="C618" s="2" t="s">
        <v>133</v>
      </c>
      <c r="D618" s="13">
        <v>0</v>
      </c>
      <c r="E618" s="11">
        <v>6895</v>
      </c>
      <c r="F618" s="100">
        <f t="shared" si="66"/>
        <v>0</v>
      </c>
      <c r="I618" s="39"/>
    </row>
    <row r="619" spans="1:9" s="21" customFormat="1" ht="16.5" outlineLevel="4" x14ac:dyDescent="0.25">
      <c r="A619" s="99" t="s">
        <v>446</v>
      </c>
      <c r="B619" s="14" t="s">
        <v>124</v>
      </c>
      <c r="C619" s="2" t="s">
        <v>23</v>
      </c>
      <c r="D619" s="13">
        <v>0</v>
      </c>
      <c r="E619" s="11">
        <v>57463</v>
      </c>
      <c r="F619" s="100">
        <f t="shared" si="66"/>
        <v>0</v>
      </c>
      <c r="I619" s="39"/>
    </row>
    <row r="620" spans="1:9" s="21" customFormat="1" ht="30.75" customHeight="1" outlineLevel="3" x14ac:dyDescent="0.25">
      <c r="A620" s="97" t="s">
        <v>422</v>
      </c>
      <c r="B620" s="80" t="s">
        <v>246</v>
      </c>
      <c r="C620" s="12"/>
      <c r="D620" s="12" t="s">
        <v>181</v>
      </c>
      <c r="E620" s="10"/>
      <c r="F620" s="98">
        <f>SUM(F621:F624)</f>
        <v>0</v>
      </c>
      <c r="I620" s="39"/>
    </row>
    <row r="621" spans="1:9" s="21" customFormat="1" ht="16.5" outlineLevel="4" x14ac:dyDescent="0.25">
      <c r="A621" s="99" t="s">
        <v>447</v>
      </c>
      <c r="B621" s="14" t="s">
        <v>160</v>
      </c>
      <c r="C621" s="2" t="s">
        <v>60</v>
      </c>
      <c r="D621" s="13">
        <v>0</v>
      </c>
      <c r="E621" s="11">
        <v>18523</v>
      </c>
      <c r="F621" s="100">
        <f t="shared" ref="F621:F624" si="67">ROUND(D621*E621,2)</f>
        <v>0</v>
      </c>
      <c r="I621" s="39"/>
    </row>
    <row r="622" spans="1:9" s="21" customFormat="1" ht="16.5" outlineLevel="4" x14ac:dyDescent="0.25">
      <c r="A622" s="99" t="s">
        <v>448</v>
      </c>
      <c r="B622" s="14" t="s">
        <v>161</v>
      </c>
      <c r="C622" s="2" t="s">
        <v>133</v>
      </c>
      <c r="D622" s="13">
        <v>0</v>
      </c>
      <c r="E622" s="11">
        <v>11786</v>
      </c>
      <c r="F622" s="100">
        <f t="shared" si="67"/>
        <v>0</v>
      </c>
      <c r="I622" s="39"/>
    </row>
    <row r="623" spans="1:9" s="21" customFormat="1" ht="16.5" outlineLevel="4" x14ac:dyDescent="0.25">
      <c r="A623" s="99" t="s">
        <v>449</v>
      </c>
      <c r="B623" s="14" t="s">
        <v>162</v>
      </c>
      <c r="C623" s="2" t="s">
        <v>60</v>
      </c>
      <c r="D623" s="13">
        <v>0</v>
      </c>
      <c r="E623" s="11">
        <v>13442</v>
      </c>
      <c r="F623" s="100">
        <f t="shared" si="67"/>
        <v>0</v>
      </c>
      <c r="I623" s="39"/>
    </row>
    <row r="624" spans="1:9" s="21" customFormat="1" ht="16.5" outlineLevel="4" x14ac:dyDescent="0.25">
      <c r="A624" s="99" t="s">
        <v>450</v>
      </c>
      <c r="B624" s="14" t="s">
        <v>163</v>
      </c>
      <c r="C624" s="2" t="s">
        <v>133</v>
      </c>
      <c r="D624" s="13">
        <v>0</v>
      </c>
      <c r="E624" s="11">
        <v>11082</v>
      </c>
      <c r="F624" s="100">
        <f t="shared" si="67"/>
        <v>0</v>
      </c>
      <c r="I624" s="39"/>
    </row>
    <row r="625" spans="1:9" s="21" customFormat="1" ht="30.75" customHeight="1" outlineLevel="3" x14ac:dyDescent="0.25">
      <c r="A625" s="97" t="s">
        <v>247</v>
      </c>
      <c r="B625" s="80" t="s">
        <v>248</v>
      </c>
      <c r="C625" s="12"/>
      <c r="D625" s="12" t="s">
        <v>181</v>
      </c>
      <c r="E625" s="10"/>
      <c r="F625" s="98">
        <f>SUM(F626:F629)</f>
        <v>0</v>
      </c>
      <c r="I625" s="39"/>
    </row>
    <row r="626" spans="1:9" s="21" customFormat="1" ht="16.5" outlineLevel="4" x14ac:dyDescent="0.25">
      <c r="A626" s="99" t="s">
        <v>249</v>
      </c>
      <c r="B626" s="14" t="s">
        <v>250</v>
      </c>
      <c r="C626" s="2" t="s">
        <v>23</v>
      </c>
      <c r="D626" s="13">
        <v>0</v>
      </c>
      <c r="E626" s="11">
        <v>686519</v>
      </c>
      <c r="F626" s="100">
        <f t="shared" ref="F626:F629" si="68">ROUND(D626*E626,2)</f>
        <v>0</v>
      </c>
      <c r="I626" s="39"/>
    </row>
    <row r="627" spans="1:9" s="21" customFormat="1" ht="16.5" outlineLevel="4" x14ac:dyDescent="0.25">
      <c r="A627" s="99" t="s">
        <v>451</v>
      </c>
      <c r="B627" s="14" t="s">
        <v>251</v>
      </c>
      <c r="C627" s="2" t="s">
        <v>24</v>
      </c>
      <c r="D627" s="13">
        <v>0</v>
      </c>
      <c r="E627" s="11">
        <v>102742</v>
      </c>
      <c r="F627" s="100">
        <f t="shared" si="68"/>
        <v>0</v>
      </c>
      <c r="I627" s="39"/>
    </row>
    <row r="628" spans="1:9" s="21" customFormat="1" ht="16.5" outlineLevel="4" x14ac:dyDescent="0.25">
      <c r="A628" s="99" t="s">
        <v>452</v>
      </c>
      <c r="B628" s="14" t="s">
        <v>252</v>
      </c>
      <c r="C628" s="2" t="s">
        <v>24</v>
      </c>
      <c r="D628" s="13">
        <v>0</v>
      </c>
      <c r="E628" s="11">
        <v>83680</v>
      </c>
      <c r="F628" s="100">
        <f t="shared" si="68"/>
        <v>0</v>
      </c>
      <c r="I628" s="39"/>
    </row>
    <row r="629" spans="1:9" s="21" customFormat="1" ht="16.5" outlineLevel="4" x14ac:dyDescent="0.25">
      <c r="A629" s="99" t="s">
        <v>453</v>
      </c>
      <c r="B629" s="14" t="s">
        <v>132</v>
      </c>
      <c r="C629" s="2" t="s">
        <v>133</v>
      </c>
      <c r="D629" s="13">
        <v>0</v>
      </c>
      <c r="E629" s="11">
        <v>6895</v>
      </c>
      <c r="F629" s="100">
        <f t="shared" si="68"/>
        <v>0</v>
      </c>
      <c r="I629" s="39"/>
    </row>
    <row r="630" spans="1:9" s="21" customFormat="1" ht="30.75" customHeight="1" outlineLevel="3" x14ac:dyDescent="0.25">
      <c r="A630" s="97" t="s">
        <v>423</v>
      </c>
      <c r="B630" s="80" t="s">
        <v>253</v>
      </c>
      <c r="C630" s="12"/>
      <c r="D630" s="12" t="s">
        <v>181</v>
      </c>
      <c r="E630" s="10"/>
      <c r="F630" s="98">
        <f>SUM(F631:F635)</f>
        <v>0</v>
      </c>
      <c r="I630" s="39"/>
    </row>
    <row r="631" spans="1:9" s="21" customFormat="1" ht="16.5" outlineLevel="4" x14ac:dyDescent="0.25">
      <c r="A631" s="99" t="s">
        <v>454</v>
      </c>
      <c r="B631" s="14" t="s">
        <v>251</v>
      </c>
      <c r="C631" s="2" t="s">
        <v>24</v>
      </c>
      <c r="D631" s="13">
        <v>0</v>
      </c>
      <c r="E631" s="11">
        <v>102742</v>
      </c>
      <c r="F631" s="100">
        <f t="shared" ref="F631:F635" si="69">ROUND(D631*E631,2)</f>
        <v>0</v>
      </c>
      <c r="I631" s="39"/>
    </row>
    <row r="632" spans="1:9" s="21" customFormat="1" ht="16.5" outlineLevel="4" x14ac:dyDescent="0.25">
      <c r="A632" s="99" t="s">
        <v>455</v>
      </c>
      <c r="B632" s="14" t="s">
        <v>254</v>
      </c>
      <c r="C632" s="2" t="s">
        <v>24</v>
      </c>
      <c r="D632" s="13">
        <v>0</v>
      </c>
      <c r="E632" s="11">
        <v>135450</v>
      </c>
      <c r="F632" s="100">
        <f t="shared" si="69"/>
        <v>0</v>
      </c>
      <c r="I632" s="39"/>
    </row>
    <row r="633" spans="1:9" s="21" customFormat="1" ht="16.5" outlineLevel="4" x14ac:dyDescent="0.25">
      <c r="A633" s="99" t="s">
        <v>456</v>
      </c>
      <c r="B633" s="14" t="s">
        <v>250</v>
      </c>
      <c r="C633" s="2" t="s">
        <v>23</v>
      </c>
      <c r="D633" s="13">
        <v>0</v>
      </c>
      <c r="E633" s="11">
        <v>686519</v>
      </c>
      <c r="F633" s="100">
        <f t="shared" si="69"/>
        <v>0</v>
      </c>
      <c r="I633" s="39"/>
    </row>
    <row r="634" spans="1:9" s="21" customFormat="1" ht="16.5" outlineLevel="4" x14ac:dyDescent="0.25">
      <c r="A634" s="99" t="s">
        <v>457</v>
      </c>
      <c r="B634" s="14" t="s">
        <v>132</v>
      </c>
      <c r="C634" s="2" t="s">
        <v>133</v>
      </c>
      <c r="D634" s="13">
        <v>0</v>
      </c>
      <c r="E634" s="11">
        <v>6895</v>
      </c>
      <c r="F634" s="100">
        <f t="shared" si="69"/>
        <v>0</v>
      </c>
      <c r="I634" s="39"/>
    </row>
    <row r="635" spans="1:9" s="21" customFormat="1" ht="16.5" outlineLevel="4" x14ac:dyDescent="0.25">
      <c r="A635" s="99" t="s">
        <v>458</v>
      </c>
      <c r="B635" s="14" t="s">
        <v>124</v>
      </c>
      <c r="C635" s="2" t="s">
        <v>23</v>
      </c>
      <c r="D635" s="13">
        <v>0</v>
      </c>
      <c r="E635" s="11">
        <v>57463</v>
      </c>
      <c r="F635" s="100">
        <f t="shared" si="69"/>
        <v>0</v>
      </c>
      <c r="I635" s="39"/>
    </row>
    <row r="636" spans="1:9" s="21" customFormat="1" ht="16.5" customHeight="1" outlineLevel="2" x14ac:dyDescent="0.25">
      <c r="A636" s="97">
        <v>5</v>
      </c>
      <c r="B636" s="79" t="s">
        <v>255</v>
      </c>
      <c r="C636" s="12"/>
      <c r="D636" s="12" t="s">
        <v>181</v>
      </c>
      <c r="E636" s="10"/>
      <c r="F636" s="98">
        <f>F637+F648+F661+F668+F682+F702</f>
        <v>56213067</v>
      </c>
      <c r="I636" s="39"/>
    </row>
    <row r="637" spans="1:9" s="21" customFormat="1" ht="16.5" customHeight="1" outlineLevel="3" x14ac:dyDescent="0.25">
      <c r="A637" s="97" t="s">
        <v>256</v>
      </c>
      <c r="B637" s="79" t="s">
        <v>257</v>
      </c>
      <c r="C637" s="12"/>
      <c r="D637" s="12" t="s">
        <v>181</v>
      </c>
      <c r="E637" s="10"/>
      <c r="F637" s="98">
        <f>SUM(F638:F647)</f>
        <v>5431908</v>
      </c>
      <c r="I637" s="39"/>
    </row>
    <row r="638" spans="1:9" s="21" customFormat="1" ht="39.75" customHeight="1" outlineLevel="4" x14ac:dyDescent="0.25">
      <c r="A638" s="99" t="s">
        <v>258</v>
      </c>
      <c r="B638" s="14" t="s">
        <v>259</v>
      </c>
      <c r="C638" s="2" t="s">
        <v>1</v>
      </c>
      <c r="D638" s="13">
        <v>0</v>
      </c>
      <c r="E638" s="11">
        <v>195850</v>
      </c>
      <c r="F638" s="100">
        <f t="shared" ref="F638:F647" si="70">ROUND(D638*E638,2)</f>
        <v>0</v>
      </c>
      <c r="I638" s="39"/>
    </row>
    <row r="639" spans="1:9" s="21" customFormat="1" ht="33" outlineLevel="4" x14ac:dyDescent="0.25">
      <c r="A639" s="99" t="s">
        <v>260</v>
      </c>
      <c r="B639" s="14" t="s">
        <v>261</v>
      </c>
      <c r="C639" s="2" t="s">
        <v>1</v>
      </c>
      <c r="D639" s="13">
        <v>1</v>
      </c>
      <c r="E639" s="11">
        <v>240387</v>
      </c>
      <c r="F639" s="100">
        <f t="shared" si="70"/>
        <v>240387</v>
      </c>
      <c r="I639" s="39"/>
    </row>
    <row r="640" spans="1:9" s="21" customFormat="1" ht="33" outlineLevel="4" x14ac:dyDescent="0.25">
      <c r="A640" s="99" t="s">
        <v>262</v>
      </c>
      <c r="B640" s="14" t="s">
        <v>263</v>
      </c>
      <c r="C640" s="2" t="s">
        <v>1</v>
      </c>
      <c r="D640" s="13">
        <v>1</v>
      </c>
      <c r="E640" s="11">
        <v>581246</v>
      </c>
      <c r="F640" s="100">
        <f t="shared" si="70"/>
        <v>581246</v>
      </c>
      <c r="I640" s="39"/>
    </row>
    <row r="641" spans="1:9" s="21" customFormat="1" ht="33" outlineLevel="4" x14ac:dyDescent="0.25">
      <c r="A641" s="99" t="s">
        <v>264</v>
      </c>
      <c r="B641" s="14" t="s">
        <v>265</v>
      </c>
      <c r="C641" s="2" t="s">
        <v>1</v>
      </c>
      <c r="D641" s="13">
        <v>1</v>
      </c>
      <c r="E641" s="11">
        <v>135084</v>
      </c>
      <c r="F641" s="100">
        <f t="shared" si="70"/>
        <v>135084</v>
      </c>
      <c r="I641" s="39"/>
    </row>
    <row r="642" spans="1:9" s="21" customFormat="1" ht="16.5" outlineLevel="4" x14ac:dyDescent="0.25">
      <c r="A642" s="99" t="s">
        <v>266</v>
      </c>
      <c r="B642" s="14" t="s">
        <v>267</v>
      </c>
      <c r="C642" s="2" t="s">
        <v>1</v>
      </c>
      <c r="D642" s="13">
        <v>3</v>
      </c>
      <c r="E642" s="11">
        <v>21825</v>
      </c>
      <c r="F642" s="100">
        <f t="shared" si="70"/>
        <v>65475</v>
      </c>
      <c r="I642" s="39"/>
    </row>
    <row r="643" spans="1:9" s="21" customFormat="1" ht="16.5" outlineLevel="4" x14ac:dyDescent="0.25">
      <c r="A643" s="99" t="s">
        <v>268</v>
      </c>
      <c r="B643" s="14" t="s">
        <v>269</v>
      </c>
      <c r="C643" s="2" t="s">
        <v>60</v>
      </c>
      <c r="D643" s="13">
        <v>0</v>
      </c>
      <c r="E643" s="11">
        <v>38025</v>
      </c>
      <c r="F643" s="100">
        <f t="shared" si="70"/>
        <v>0</v>
      </c>
      <c r="I643" s="39"/>
    </row>
    <row r="644" spans="1:9" s="21" customFormat="1" ht="16.5" outlineLevel="4" x14ac:dyDescent="0.25">
      <c r="A644" s="99" t="s">
        <v>270</v>
      </c>
      <c r="B644" s="14" t="s">
        <v>269</v>
      </c>
      <c r="C644" s="2" t="s">
        <v>60</v>
      </c>
      <c r="D644" s="13">
        <v>76</v>
      </c>
      <c r="E644" s="11">
        <v>38902</v>
      </c>
      <c r="F644" s="100">
        <f t="shared" si="70"/>
        <v>2956552</v>
      </c>
      <c r="I644" s="39"/>
    </row>
    <row r="645" spans="1:9" s="21" customFormat="1" ht="49.5" outlineLevel="4" x14ac:dyDescent="0.25">
      <c r="A645" s="99" t="s">
        <v>271</v>
      </c>
      <c r="B645" s="14" t="s">
        <v>272</v>
      </c>
      <c r="C645" s="2" t="s">
        <v>1</v>
      </c>
      <c r="D645" s="13">
        <v>1</v>
      </c>
      <c r="E645" s="11">
        <v>780846</v>
      </c>
      <c r="F645" s="100">
        <f t="shared" si="70"/>
        <v>780846</v>
      </c>
      <c r="I645" s="39"/>
    </row>
    <row r="646" spans="1:9" s="21" customFormat="1" ht="16.5" outlineLevel="4" x14ac:dyDescent="0.25">
      <c r="A646" s="99" t="s">
        <v>273</v>
      </c>
      <c r="B646" s="14" t="s">
        <v>274</v>
      </c>
      <c r="C646" s="2" t="s">
        <v>1</v>
      </c>
      <c r="D646" s="13">
        <v>1</v>
      </c>
      <c r="E646" s="11">
        <v>346268</v>
      </c>
      <c r="F646" s="100">
        <f t="shared" si="70"/>
        <v>346268</v>
      </c>
      <c r="I646" s="39"/>
    </row>
    <row r="647" spans="1:9" s="21" customFormat="1" ht="49.5" outlineLevel="4" x14ac:dyDescent="0.25">
      <c r="A647" s="99" t="s">
        <v>459</v>
      </c>
      <c r="B647" s="14" t="s">
        <v>275</v>
      </c>
      <c r="C647" s="2" t="s">
        <v>1</v>
      </c>
      <c r="D647" s="13">
        <v>50</v>
      </c>
      <c r="E647" s="11">
        <v>6521</v>
      </c>
      <c r="F647" s="100">
        <f t="shared" si="70"/>
        <v>326050</v>
      </c>
      <c r="I647" s="39"/>
    </row>
    <row r="648" spans="1:9" s="21" customFormat="1" ht="16.5" customHeight="1" outlineLevel="3" x14ac:dyDescent="0.25">
      <c r="A648" s="97" t="s">
        <v>276</v>
      </c>
      <c r="B648" s="79" t="s">
        <v>277</v>
      </c>
      <c r="C648" s="12"/>
      <c r="D648" s="12" t="s">
        <v>181</v>
      </c>
      <c r="E648" s="10"/>
      <c r="F648" s="98">
        <f>SUM(F649:F660)</f>
        <v>321934</v>
      </c>
      <c r="I648" s="39"/>
    </row>
    <row r="649" spans="1:9" s="21" customFormat="1" ht="39.75" customHeight="1" outlineLevel="4" x14ac:dyDescent="0.25">
      <c r="A649" s="99" t="s">
        <v>278</v>
      </c>
      <c r="B649" s="14" t="s">
        <v>279</v>
      </c>
      <c r="C649" s="2" t="s">
        <v>1</v>
      </c>
      <c r="D649" s="13">
        <v>0</v>
      </c>
      <c r="E649" s="11">
        <v>495085</v>
      </c>
      <c r="F649" s="100">
        <f t="shared" ref="F649:F660" si="71">ROUND(D649*E649,2)</f>
        <v>0</v>
      </c>
      <c r="I649" s="39"/>
    </row>
    <row r="650" spans="1:9" s="21" customFormat="1" ht="33" outlineLevel="4" x14ac:dyDescent="0.25">
      <c r="A650" s="99" t="s">
        <v>280</v>
      </c>
      <c r="B650" s="14" t="s">
        <v>281</v>
      </c>
      <c r="C650" s="2" t="s">
        <v>1</v>
      </c>
      <c r="D650" s="13">
        <v>0</v>
      </c>
      <c r="E650" s="11">
        <v>272309</v>
      </c>
      <c r="F650" s="100">
        <f t="shared" si="71"/>
        <v>0</v>
      </c>
      <c r="I650" s="39"/>
    </row>
    <row r="651" spans="1:9" s="21" customFormat="1" ht="16.5" outlineLevel="4" x14ac:dyDescent="0.25">
      <c r="A651" s="99" t="s">
        <v>282</v>
      </c>
      <c r="B651" s="14" t="s">
        <v>283</v>
      </c>
      <c r="C651" s="2" t="s">
        <v>1</v>
      </c>
      <c r="D651" s="13">
        <v>0</v>
      </c>
      <c r="E651" s="11">
        <v>272309</v>
      </c>
      <c r="F651" s="100">
        <f t="shared" si="71"/>
        <v>0</v>
      </c>
      <c r="I651" s="39"/>
    </row>
    <row r="652" spans="1:9" s="21" customFormat="1" ht="49.5" outlineLevel="4" x14ac:dyDescent="0.25">
      <c r="A652" s="99" t="s">
        <v>284</v>
      </c>
      <c r="B652" s="14" t="s">
        <v>285</v>
      </c>
      <c r="C652" s="2" t="s">
        <v>1</v>
      </c>
      <c r="D652" s="13">
        <v>0</v>
      </c>
      <c r="E652" s="11">
        <v>291533</v>
      </c>
      <c r="F652" s="100">
        <f t="shared" si="71"/>
        <v>0</v>
      </c>
      <c r="I652" s="39"/>
    </row>
    <row r="653" spans="1:9" s="21" customFormat="1" ht="49.5" outlineLevel="4" x14ac:dyDescent="0.25">
      <c r="A653" s="99" t="s">
        <v>286</v>
      </c>
      <c r="B653" s="14" t="s">
        <v>287</v>
      </c>
      <c r="C653" s="2" t="s">
        <v>1</v>
      </c>
      <c r="D653" s="13">
        <v>0</v>
      </c>
      <c r="E653" s="11">
        <v>213818</v>
      </c>
      <c r="F653" s="100">
        <f t="shared" si="71"/>
        <v>0</v>
      </c>
      <c r="I653" s="39"/>
    </row>
    <row r="654" spans="1:9" s="21" customFormat="1" ht="33" outlineLevel="4" x14ac:dyDescent="0.25">
      <c r="A654" s="99" t="s">
        <v>288</v>
      </c>
      <c r="B654" s="14" t="s">
        <v>289</v>
      </c>
      <c r="C654" s="2" t="s">
        <v>1</v>
      </c>
      <c r="D654" s="13">
        <v>3</v>
      </c>
      <c r="E654" s="11">
        <v>26540</v>
      </c>
      <c r="F654" s="100">
        <f t="shared" si="71"/>
        <v>79620</v>
      </c>
      <c r="I654" s="39"/>
    </row>
    <row r="655" spans="1:9" s="21" customFormat="1" ht="33" outlineLevel="4" x14ac:dyDescent="0.25">
      <c r="A655" s="99" t="s">
        <v>290</v>
      </c>
      <c r="B655" s="14" t="s">
        <v>291</v>
      </c>
      <c r="C655" s="2" t="s">
        <v>1</v>
      </c>
      <c r="D655" s="13">
        <v>1</v>
      </c>
      <c r="E655" s="11">
        <v>61890</v>
      </c>
      <c r="F655" s="100">
        <f t="shared" si="71"/>
        <v>61890</v>
      </c>
      <c r="I655" s="39"/>
    </row>
    <row r="656" spans="1:9" s="21" customFormat="1" ht="33" outlineLevel="4" x14ac:dyDescent="0.25">
      <c r="A656" s="99" t="s">
        <v>292</v>
      </c>
      <c r="B656" s="14" t="s">
        <v>293</v>
      </c>
      <c r="C656" s="2" t="s">
        <v>1</v>
      </c>
      <c r="D656" s="13">
        <v>4</v>
      </c>
      <c r="E656" s="11">
        <v>34871</v>
      </c>
      <c r="F656" s="100">
        <f t="shared" si="71"/>
        <v>139484</v>
      </c>
      <c r="I656" s="39"/>
    </row>
    <row r="657" spans="1:9" s="21" customFormat="1" ht="33" outlineLevel="4" x14ac:dyDescent="0.25">
      <c r="A657" s="99" t="s">
        <v>460</v>
      </c>
      <c r="B657" s="14" t="s">
        <v>294</v>
      </c>
      <c r="C657" s="2" t="s">
        <v>1</v>
      </c>
      <c r="D657" s="13">
        <v>1</v>
      </c>
      <c r="E657" s="11">
        <v>40940</v>
      </c>
      <c r="F657" s="100">
        <f t="shared" si="71"/>
        <v>40940</v>
      </c>
      <c r="I657" s="39"/>
    </row>
    <row r="658" spans="1:9" s="21" customFormat="1" ht="33" outlineLevel="4" x14ac:dyDescent="0.25">
      <c r="A658" s="99" t="s">
        <v>461</v>
      </c>
      <c r="B658" s="14" t="s">
        <v>295</v>
      </c>
      <c r="C658" s="2" t="s">
        <v>1</v>
      </c>
      <c r="D658" s="13">
        <v>0</v>
      </c>
      <c r="E658" s="11">
        <v>198586</v>
      </c>
      <c r="F658" s="100">
        <f t="shared" si="71"/>
        <v>0</v>
      </c>
      <c r="I658" s="39"/>
    </row>
    <row r="659" spans="1:9" s="21" customFormat="1" ht="16.5" outlineLevel="4" x14ac:dyDescent="0.25">
      <c r="A659" s="99" t="s">
        <v>462</v>
      </c>
      <c r="B659" s="14" t="s">
        <v>296</v>
      </c>
      <c r="C659" s="2" t="s">
        <v>1</v>
      </c>
      <c r="D659" s="13">
        <v>0</v>
      </c>
      <c r="E659" s="11">
        <v>274447</v>
      </c>
      <c r="F659" s="100">
        <f t="shared" si="71"/>
        <v>0</v>
      </c>
      <c r="I659" s="39"/>
    </row>
    <row r="660" spans="1:9" s="21" customFormat="1" ht="33" outlineLevel="4" x14ac:dyDescent="0.25">
      <c r="A660" s="99" t="s">
        <v>463</v>
      </c>
      <c r="B660" s="14" t="s">
        <v>297</v>
      </c>
      <c r="C660" s="2" t="s">
        <v>1</v>
      </c>
      <c r="D660" s="13">
        <v>0</v>
      </c>
      <c r="E660" s="11">
        <v>49719</v>
      </c>
      <c r="F660" s="100">
        <f t="shared" si="71"/>
        <v>0</v>
      </c>
      <c r="I660" s="39"/>
    </row>
    <row r="661" spans="1:9" s="21" customFormat="1" ht="16.5" customHeight="1" outlineLevel="3" x14ac:dyDescent="0.25">
      <c r="A661" s="97" t="s">
        <v>298</v>
      </c>
      <c r="B661" s="79" t="s">
        <v>299</v>
      </c>
      <c r="C661" s="12"/>
      <c r="D661" s="12" t="s">
        <v>181</v>
      </c>
      <c r="E661" s="10"/>
      <c r="F661" s="98">
        <f>SUM(F662:F667)</f>
        <v>0</v>
      </c>
      <c r="I661" s="39"/>
    </row>
    <row r="662" spans="1:9" s="21" customFormat="1" ht="39.75" customHeight="1" outlineLevel="4" x14ac:dyDescent="0.25">
      <c r="A662" s="99" t="s">
        <v>300</v>
      </c>
      <c r="B662" s="14" t="s">
        <v>301</v>
      </c>
      <c r="C662" s="2" t="s">
        <v>60</v>
      </c>
      <c r="D662" s="13">
        <v>0</v>
      </c>
      <c r="E662" s="11">
        <v>55532</v>
      </c>
      <c r="F662" s="100">
        <f t="shared" ref="F662:F667" si="72">ROUND(D662*E662,2)</f>
        <v>0</v>
      </c>
      <c r="I662" s="39"/>
    </row>
    <row r="663" spans="1:9" s="21" customFormat="1" ht="49.5" outlineLevel="4" x14ac:dyDescent="0.25">
      <c r="A663" s="99" t="s">
        <v>302</v>
      </c>
      <c r="B663" s="14" t="s">
        <v>303</v>
      </c>
      <c r="C663" s="2" t="s">
        <v>60</v>
      </c>
      <c r="D663" s="13">
        <v>0</v>
      </c>
      <c r="E663" s="11">
        <v>70448</v>
      </c>
      <c r="F663" s="100">
        <f t="shared" si="72"/>
        <v>0</v>
      </c>
      <c r="I663" s="39"/>
    </row>
    <row r="664" spans="1:9" s="21" customFormat="1" ht="49.5" outlineLevel="4" x14ac:dyDescent="0.25">
      <c r="A664" s="99" t="s">
        <v>304</v>
      </c>
      <c r="B664" s="14" t="s">
        <v>305</v>
      </c>
      <c r="C664" s="2" t="s">
        <v>60</v>
      </c>
      <c r="D664" s="13">
        <v>0</v>
      </c>
      <c r="E664" s="11">
        <v>35514</v>
      </c>
      <c r="F664" s="100">
        <f t="shared" si="72"/>
        <v>0</v>
      </c>
      <c r="I664" s="39"/>
    </row>
    <row r="665" spans="1:9" s="21" customFormat="1" ht="49.5" outlineLevel="4" x14ac:dyDescent="0.25">
      <c r="A665" s="99" t="s">
        <v>464</v>
      </c>
      <c r="B665" s="14" t="s">
        <v>306</v>
      </c>
      <c r="C665" s="2" t="s">
        <v>60</v>
      </c>
      <c r="D665" s="13">
        <v>0</v>
      </c>
      <c r="E665" s="11">
        <v>44811</v>
      </c>
      <c r="F665" s="100">
        <f t="shared" si="72"/>
        <v>0</v>
      </c>
      <c r="I665" s="39"/>
    </row>
    <row r="666" spans="1:9" s="21" customFormat="1" ht="49.5" outlineLevel="4" x14ac:dyDescent="0.25">
      <c r="A666" s="99" t="s">
        <v>465</v>
      </c>
      <c r="B666" s="14" t="s">
        <v>307</v>
      </c>
      <c r="C666" s="2" t="s">
        <v>60</v>
      </c>
      <c r="D666" s="13">
        <v>0</v>
      </c>
      <c r="E666" s="11">
        <v>46970</v>
      </c>
      <c r="F666" s="100">
        <f t="shared" si="72"/>
        <v>0</v>
      </c>
      <c r="I666" s="39"/>
    </row>
    <row r="667" spans="1:9" s="21" customFormat="1" ht="49.5" outlineLevel="4" x14ac:dyDescent="0.25">
      <c r="A667" s="99" t="s">
        <v>466</v>
      </c>
      <c r="B667" s="14" t="s">
        <v>308</v>
      </c>
      <c r="C667" s="2" t="s">
        <v>60</v>
      </c>
      <c r="D667" s="13">
        <v>0</v>
      </c>
      <c r="E667" s="11">
        <v>45086</v>
      </c>
      <c r="F667" s="100">
        <f t="shared" si="72"/>
        <v>0</v>
      </c>
      <c r="I667" s="39"/>
    </row>
    <row r="668" spans="1:9" s="21" customFormat="1" ht="16.5" customHeight="1" outlineLevel="3" x14ac:dyDescent="0.25">
      <c r="A668" s="97" t="s">
        <v>309</v>
      </c>
      <c r="B668" s="79" t="s">
        <v>310</v>
      </c>
      <c r="C668" s="12"/>
      <c r="D668" s="12" t="s">
        <v>181</v>
      </c>
      <c r="E668" s="10"/>
      <c r="F668" s="98">
        <f>F669+F673+F676</f>
        <v>14888576</v>
      </c>
      <c r="I668" s="39"/>
    </row>
    <row r="669" spans="1:9" s="21" customFormat="1" ht="16.5" customHeight="1" outlineLevel="4" x14ac:dyDescent="0.25">
      <c r="A669" s="97" t="s">
        <v>311</v>
      </c>
      <c r="B669" s="79" t="s">
        <v>312</v>
      </c>
      <c r="C669" s="12"/>
      <c r="D669" s="12"/>
      <c r="E669" s="10"/>
      <c r="F669" s="98">
        <f>SUM(F670:F672)</f>
        <v>12132255</v>
      </c>
      <c r="I669" s="39"/>
    </row>
    <row r="670" spans="1:9" s="21" customFormat="1" ht="49.5" outlineLevel="5" x14ac:dyDescent="0.25">
      <c r="A670" s="99" t="s">
        <v>313</v>
      </c>
      <c r="B670" s="14" t="s">
        <v>314</v>
      </c>
      <c r="C670" s="2" t="s">
        <v>1</v>
      </c>
      <c r="D670" s="13">
        <v>15</v>
      </c>
      <c r="E670" s="11">
        <v>489257</v>
      </c>
      <c r="F670" s="100">
        <f t="shared" ref="F670:F672" si="73">ROUND(D670*E670,2)</f>
        <v>7338855</v>
      </c>
      <c r="I670" s="39"/>
    </row>
    <row r="671" spans="1:9" s="21" customFormat="1" ht="33" outlineLevel="5" x14ac:dyDescent="0.25">
      <c r="A671" s="99" t="s">
        <v>315</v>
      </c>
      <c r="B671" s="14" t="s">
        <v>316</v>
      </c>
      <c r="C671" s="2" t="s">
        <v>1</v>
      </c>
      <c r="D671" s="13">
        <v>15</v>
      </c>
      <c r="E671" s="11">
        <v>319560</v>
      </c>
      <c r="F671" s="100">
        <f t="shared" si="73"/>
        <v>4793400</v>
      </c>
      <c r="I671" s="39"/>
    </row>
    <row r="672" spans="1:9" s="21" customFormat="1" ht="49.5" outlineLevel="5" x14ac:dyDescent="0.25">
      <c r="A672" s="99" t="s">
        <v>317</v>
      </c>
      <c r="B672" s="14" t="s">
        <v>318</v>
      </c>
      <c r="C672" s="2" t="s">
        <v>1</v>
      </c>
      <c r="D672" s="13">
        <v>0</v>
      </c>
      <c r="E672" s="11">
        <v>214637</v>
      </c>
      <c r="F672" s="100">
        <f t="shared" si="73"/>
        <v>0</v>
      </c>
      <c r="I672" s="39"/>
    </row>
    <row r="673" spans="1:9" s="21" customFormat="1" ht="16.5" customHeight="1" outlineLevel="4" x14ac:dyDescent="0.25">
      <c r="A673" s="97" t="s">
        <v>319</v>
      </c>
      <c r="B673" s="79" t="s">
        <v>320</v>
      </c>
      <c r="C673" s="12"/>
      <c r="D673" s="12"/>
      <c r="E673" s="10"/>
      <c r="F673" s="98">
        <f>SUM(F674:F675)</f>
        <v>816813</v>
      </c>
      <c r="I673" s="39"/>
    </row>
    <row r="674" spans="1:9" s="21" customFormat="1" ht="82.5" outlineLevel="5" x14ac:dyDescent="0.25">
      <c r="A674" s="99" t="s">
        <v>321</v>
      </c>
      <c r="B674" s="14" t="s">
        <v>322</v>
      </c>
      <c r="C674" s="2" t="s">
        <v>1</v>
      </c>
      <c r="D674" s="13">
        <v>1</v>
      </c>
      <c r="E674" s="11">
        <v>549179</v>
      </c>
      <c r="F674" s="100">
        <f t="shared" ref="F674:F675" si="74">ROUND(D674*E674,2)</f>
        <v>549179</v>
      </c>
      <c r="I674" s="39"/>
    </row>
    <row r="675" spans="1:9" s="21" customFormat="1" ht="66" outlineLevel="5" x14ac:dyDescent="0.25">
      <c r="A675" s="99" t="s">
        <v>323</v>
      </c>
      <c r="B675" s="14" t="s">
        <v>324</v>
      </c>
      <c r="C675" s="2" t="s">
        <v>1</v>
      </c>
      <c r="D675" s="13">
        <v>1</v>
      </c>
      <c r="E675" s="11">
        <v>267634</v>
      </c>
      <c r="F675" s="100">
        <f t="shared" si="74"/>
        <v>267634</v>
      </c>
      <c r="I675" s="39"/>
    </row>
    <row r="676" spans="1:9" s="21" customFormat="1" ht="16.5" customHeight="1" outlineLevel="4" x14ac:dyDescent="0.25">
      <c r="A676" s="97" t="s">
        <v>325</v>
      </c>
      <c r="B676" s="79" t="s">
        <v>326</v>
      </c>
      <c r="C676" s="12"/>
      <c r="D676" s="12"/>
      <c r="E676" s="10"/>
      <c r="F676" s="98">
        <f>SUM(F677:F681)</f>
        <v>1939508</v>
      </c>
      <c r="I676" s="39"/>
    </row>
    <row r="677" spans="1:9" s="21" customFormat="1" ht="49.5" outlineLevel="5" x14ac:dyDescent="0.25">
      <c r="A677" s="99" t="s">
        <v>327</v>
      </c>
      <c r="B677" s="14" t="s">
        <v>328</v>
      </c>
      <c r="C677" s="2" t="s">
        <v>1</v>
      </c>
      <c r="D677" s="13">
        <v>4</v>
      </c>
      <c r="E677" s="11">
        <v>211072</v>
      </c>
      <c r="F677" s="100">
        <f t="shared" ref="F677:F681" si="75">ROUND(D677*E677,2)</f>
        <v>844288</v>
      </c>
      <c r="I677" s="39"/>
    </row>
    <row r="678" spans="1:9" s="21" customFormat="1" ht="49.5" outlineLevel="5" x14ac:dyDescent="0.25">
      <c r="A678" s="99" t="s">
        <v>329</v>
      </c>
      <c r="B678" s="14" t="s">
        <v>330</v>
      </c>
      <c r="C678" s="2" t="s">
        <v>1</v>
      </c>
      <c r="D678" s="13">
        <v>2</v>
      </c>
      <c r="E678" s="11">
        <v>354389</v>
      </c>
      <c r="F678" s="100">
        <f t="shared" si="75"/>
        <v>708778</v>
      </c>
      <c r="I678" s="39"/>
    </row>
    <row r="679" spans="1:9" s="21" customFormat="1" ht="49.5" outlineLevel="5" x14ac:dyDescent="0.25">
      <c r="A679" s="99" t="s">
        <v>331</v>
      </c>
      <c r="B679" s="14" t="s">
        <v>332</v>
      </c>
      <c r="C679" s="2" t="s">
        <v>1</v>
      </c>
      <c r="D679" s="13">
        <v>0</v>
      </c>
      <c r="E679" s="11">
        <v>214707</v>
      </c>
      <c r="F679" s="100">
        <f t="shared" si="75"/>
        <v>0</v>
      </c>
      <c r="I679" s="39"/>
    </row>
    <row r="680" spans="1:9" s="21" customFormat="1" ht="33" outlineLevel="5" x14ac:dyDescent="0.25">
      <c r="A680" s="99" t="s">
        <v>333</v>
      </c>
      <c r="B680" s="14" t="s">
        <v>334</v>
      </c>
      <c r="C680" s="2" t="s">
        <v>1</v>
      </c>
      <c r="D680" s="13">
        <v>2</v>
      </c>
      <c r="E680" s="11">
        <v>80727</v>
      </c>
      <c r="F680" s="100">
        <f t="shared" si="75"/>
        <v>161454</v>
      </c>
      <c r="I680" s="39"/>
    </row>
    <row r="681" spans="1:9" s="21" customFormat="1" ht="49.5" outlineLevel="5" x14ac:dyDescent="0.25">
      <c r="A681" s="99" t="s">
        <v>467</v>
      </c>
      <c r="B681" s="14" t="s">
        <v>335</v>
      </c>
      <c r="C681" s="2" t="s">
        <v>1</v>
      </c>
      <c r="D681" s="13">
        <v>3</v>
      </c>
      <c r="E681" s="11">
        <v>74996</v>
      </c>
      <c r="F681" s="100">
        <f t="shared" si="75"/>
        <v>224988</v>
      </c>
      <c r="I681" s="39"/>
    </row>
    <row r="682" spans="1:9" s="21" customFormat="1" ht="16.5" customHeight="1" outlineLevel="3" x14ac:dyDescent="0.25">
      <c r="A682" s="97" t="s">
        <v>336</v>
      </c>
      <c r="B682" s="79" t="s">
        <v>337</v>
      </c>
      <c r="C682" s="12"/>
      <c r="D682" s="12" t="s">
        <v>181</v>
      </c>
      <c r="E682" s="10"/>
      <c r="F682" s="98">
        <f>SUM(F683:F701)</f>
        <v>34904026</v>
      </c>
      <c r="I682" s="39"/>
    </row>
    <row r="683" spans="1:9" s="21" customFormat="1" ht="39.75" customHeight="1" outlineLevel="4" x14ac:dyDescent="0.25">
      <c r="A683" s="99" t="s">
        <v>338</v>
      </c>
      <c r="B683" s="14" t="s">
        <v>339</v>
      </c>
      <c r="C683" s="2" t="s">
        <v>1</v>
      </c>
      <c r="D683" s="13">
        <v>7</v>
      </c>
      <c r="E683" s="11">
        <v>138353</v>
      </c>
      <c r="F683" s="100">
        <f t="shared" ref="F683:F701" si="76">ROUND(D683*E683,2)</f>
        <v>968471</v>
      </c>
      <c r="I683" s="39"/>
    </row>
    <row r="684" spans="1:9" s="21" customFormat="1" ht="49.5" outlineLevel="4" x14ac:dyDescent="0.25">
      <c r="A684" s="99" t="s">
        <v>340</v>
      </c>
      <c r="B684" s="14" t="s">
        <v>341</v>
      </c>
      <c r="C684" s="2" t="s">
        <v>1</v>
      </c>
      <c r="D684" s="13">
        <v>0</v>
      </c>
      <c r="E684" s="11">
        <v>314611</v>
      </c>
      <c r="F684" s="100">
        <f t="shared" si="76"/>
        <v>0</v>
      </c>
      <c r="I684" s="39"/>
    </row>
    <row r="685" spans="1:9" s="21" customFormat="1" ht="66" outlineLevel="4" x14ac:dyDescent="0.25">
      <c r="A685" s="99" t="s">
        <v>342</v>
      </c>
      <c r="B685" s="14" t="s">
        <v>343</v>
      </c>
      <c r="C685" s="2" t="s">
        <v>1</v>
      </c>
      <c r="D685" s="13">
        <v>0</v>
      </c>
      <c r="E685" s="11">
        <v>381901</v>
      </c>
      <c r="F685" s="100">
        <f t="shared" si="76"/>
        <v>0</v>
      </c>
      <c r="I685" s="39"/>
    </row>
    <row r="686" spans="1:9" s="21" customFormat="1" ht="33" outlineLevel="4" x14ac:dyDescent="0.25">
      <c r="A686" s="99" t="s">
        <v>344</v>
      </c>
      <c r="B686" s="14" t="s">
        <v>345</v>
      </c>
      <c r="C686" s="2" t="s">
        <v>1</v>
      </c>
      <c r="D686" s="13">
        <v>10</v>
      </c>
      <c r="E686" s="11">
        <v>247844</v>
      </c>
      <c r="F686" s="100">
        <f t="shared" si="76"/>
        <v>2478440</v>
      </c>
      <c r="I686" s="39"/>
    </row>
    <row r="687" spans="1:9" s="21" customFormat="1" ht="49.5" outlineLevel="4" x14ac:dyDescent="0.25">
      <c r="A687" s="99" t="s">
        <v>346</v>
      </c>
      <c r="B687" s="14" t="s">
        <v>347</v>
      </c>
      <c r="C687" s="2" t="s">
        <v>1</v>
      </c>
      <c r="D687" s="13">
        <v>21</v>
      </c>
      <c r="E687" s="11">
        <v>219051</v>
      </c>
      <c r="F687" s="100">
        <f t="shared" si="76"/>
        <v>4600071</v>
      </c>
      <c r="I687" s="39"/>
    </row>
    <row r="688" spans="1:9" s="21" customFormat="1" ht="49.5" outlineLevel="4" x14ac:dyDescent="0.25">
      <c r="A688" s="99" t="s">
        <v>348</v>
      </c>
      <c r="B688" s="14" t="s">
        <v>349</v>
      </c>
      <c r="C688" s="2" t="s">
        <v>1</v>
      </c>
      <c r="D688" s="13">
        <v>30</v>
      </c>
      <c r="E688" s="11">
        <v>557571</v>
      </c>
      <c r="F688" s="100">
        <f t="shared" si="76"/>
        <v>16727130</v>
      </c>
      <c r="I688" s="39"/>
    </row>
    <row r="689" spans="1:9" s="21" customFormat="1" ht="49.5" outlineLevel="4" x14ac:dyDescent="0.25">
      <c r="A689" s="99" t="s">
        <v>350</v>
      </c>
      <c r="B689" s="14" t="s">
        <v>351</v>
      </c>
      <c r="C689" s="2" t="s">
        <v>1</v>
      </c>
      <c r="D689" s="13">
        <v>6</v>
      </c>
      <c r="E689" s="11">
        <v>208656</v>
      </c>
      <c r="F689" s="100">
        <f t="shared" si="76"/>
        <v>1251936</v>
      </c>
      <c r="I689" s="39"/>
    </row>
    <row r="690" spans="1:9" s="21" customFormat="1" ht="49.5" outlineLevel="4" x14ac:dyDescent="0.25">
      <c r="A690" s="99" t="s">
        <v>352</v>
      </c>
      <c r="B690" s="14" t="s">
        <v>353</v>
      </c>
      <c r="C690" s="2" t="s">
        <v>1</v>
      </c>
      <c r="D690" s="13">
        <v>10</v>
      </c>
      <c r="E690" s="11">
        <v>154447</v>
      </c>
      <c r="F690" s="100">
        <f t="shared" si="76"/>
        <v>1544470</v>
      </c>
      <c r="I690" s="39"/>
    </row>
    <row r="691" spans="1:9" s="21" customFormat="1" ht="33" outlineLevel="4" x14ac:dyDescent="0.25">
      <c r="A691" s="99" t="s">
        <v>354</v>
      </c>
      <c r="B691" s="14" t="s">
        <v>355</v>
      </c>
      <c r="C691" s="2" t="s">
        <v>1</v>
      </c>
      <c r="D691" s="13">
        <v>5</v>
      </c>
      <c r="E691" s="11">
        <v>120894</v>
      </c>
      <c r="F691" s="100">
        <f t="shared" si="76"/>
        <v>604470</v>
      </c>
      <c r="I691" s="39"/>
    </row>
    <row r="692" spans="1:9" s="21" customFormat="1" ht="49.5" outlineLevel="4" x14ac:dyDescent="0.25">
      <c r="A692" s="99" t="s">
        <v>356</v>
      </c>
      <c r="B692" s="14" t="s">
        <v>357</v>
      </c>
      <c r="C692" s="2" t="s">
        <v>1</v>
      </c>
      <c r="D692" s="13">
        <v>4</v>
      </c>
      <c r="E692" s="11">
        <v>262118</v>
      </c>
      <c r="F692" s="100">
        <f t="shared" si="76"/>
        <v>1048472</v>
      </c>
      <c r="I692" s="39"/>
    </row>
    <row r="693" spans="1:9" s="21" customFormat="1" ht="82.5" outlineLevel="4" x14ac:dyDescent="0.25">
      <c r="A693" s="99" t="s">
        <v>358</v>
      </c>
      <c r="B693" s="14" t="s">
        <v>359</v>
      </c>
      <c r="C693" s="2" t="s">
        <v>1</v>
      </c>
      <c r="D693" s="13">
        <v>4</v>
      </c>
      <c r="E693" s="11">
        <v>541544</v>
      </c>
      <c r="F693" s="100">
        <f t="shared" si="76"/>
        <v>2166176</v>
      </c>
      <c r="I693" s="39"/>
    </row>
    <row r="694" spans="1:9" s="21" customFormat="1" ht="49.5" outlineLevel="4" x14ac:dyDescent="0.25">
      <c r="A694" s="99" t="s">
        <v>360</v>
      </c>
      <c r="B694" s="14" t="s">
        <v>361</v>
      </c>
      <c r="C694" s="2" t="s">
        <v>1</v>
      </c>
      <c r="D694" s="13">
        <v>4</v>
      </c>
      <c r="E694" s="11">
        <v>209174</v>
      </c>
      <c r="F694" s="100">
        <f t="shared" si="76"/>
        <v>836696</v>
      </c>
      <c r="I694" s="39"/>
    </row>
    <row r="695" spans="1:9" s="21" customFormat="1" ht="49.5" outlineLevel="4" x14ac:dyDescent="0.25">
      <c r="A695" s="99" t="s">
        <v>362</v>
      </c>
      <c r="B695" s="14" t="s">
        <v>363</v>
      </c>
      <c r="C695" s="2" t="s">
        <v>1</v>
      </c>
      <c r="D695" s="13">
        <v>4</v>
      </c>
      <c r="E695" s="11">
        <v>74032</v>
      </c>
      <c r="F695" s="100">
        <f t="shared" si="76"/>
        <v>296128</v>
      </c>
      <c r="I695" s="39"/>
    </row>
    <row r="696" spans="1:9" s="21" customFormat="1" ht="66" outlineLevel="4" x14ac:dyDescent="0.25">
      <c r="A696" s="99" t="s">
        <v>364</v>
      </c>
      <c r="B696" s="14" t="s">
        <v>365</v>
      </c>
      <c r="C696" s="2" t="s">
        <v>1</v>
      </c>
      <c r="D696" s="13">
        <v>8</v>
      </c>
      <c r="E696" s="11">
        <v>188576</v>
      </c>
      <c r="F696" s="100">
        <f t="shared" si="76"/>
        <v>1508608</v>
      </c>
      <c r="I696" s="39"/>
    </row>
    <row r="697" spans="1:9" s="21" customFormat="1" ht="49.5" outlineLevel="4" x14ac:dyDescent="0.25">
      <c r="A697" s="99" t="s">
        <v>366</v>
      </c>
      <c r="B697" s="14" t="s">
        <v>367</v>
      </c>
      <c r="C697" s="2" t="s">
        <v>1</v>
      </c>
      <c r="D697" s="13">
        <v>8</v>
      </c>
      <c r="E697" s="11">
        <v>92140</v>
      </c>
      <c r="F697" s="100">
        <f t="shared" si="76"/>
        <v>737120</v>
      </c>
      <c r="I697" s="39"/>
    </row>
    <row r="698" spans="1:9" s="21" customFormat="1" ht="49.5" outlineLevel="4" x14ac:dyDescent="0.25">
      <c r="A698" s="99" t="s">
        <v>368</v>
      </c>
      <c r="B698" s="14" t="s">
        <v>369</v>
      </c>
      <c r="C698" s="2" t="s">
        <v>1</v>
      </c>
      <c r="D698" s="13">
        <v>2</v>
      </c>
      <c r="E698" s="11">
        <v>67919</v>
      </c>
      <c r="F698" s="100">
        <f t="shared" si="76"/>
        <v>135838</v>
      </c>
      <c r="I698" s="39"/>
    </row>
    <row r="699" spans="1:9" s="21" customFormat="1" ht="16.5" outlineLevel="4" x14ac:dyDescent="0.25">
      <c r="A699" s="99" t="s">
        <v>370</v>
      </c>
      <c r="B699" s="14" t="s">
        <v>371</v>
      </c>
      <c r="C699" s="2" t="s">
        <v>1</v>
      </c>
      <c r="D699" s="13">
        <v>0</v>
      </c>
      <c r="E699" s="11">
        <v>1421104</v>
      </c>
      <c r="F699" s="100">
        <f t="shared" si="76"/>
        <v>0</v>
      </c>
      <c r="I699" s="39"/>
    </row>
    <row r="700" spans="1:9" s="21" customFormat="1" ht="82.5" outlineLevel="4" x14ac:dyDescent="0.25">
      <c r="A700" s="99" t="s">
        <v>468</v>
      </c>
      <c r="B700" s="14" t="s">
        <v>372</v>
      </c>
      <c r="C700" s="2" t="s">
        <v>1</v>
      </c>
      <c r="D700" s="13">
        <v>0</v>
      </c>
      <c r="E700" s="11">
        <v>591544</v>
      </c>
      <c r="F700" s="100">
        <f t="shared" si="76"/>
        <v>0</v>
      </c>
      <c r="I700" s="39"/>
    </row>
    <row r="701" spans="1:9" s="21" customFormat="1" ht="49.5" outlineLevel="4" x14ac:dyDescent="0.25">
      <c r="A701" s="99" t="s">
        <v>469</v>
      </c>
      <c r="B701" s="14" t="s">
        <v>373</v>
      </c>
      <c r="C701" s="2" t="s">
        <v>1</v>
      </c>
      <c r="D701" s="13">
        <v>0</v>
      </c>
      <c r="E701" s="11">
        <v>475365</v>
      </c>
      <c r="F701" s="100">
        <f t="shared" si="76"/>
        <v>0</v>
      </c>
      <c r="I701" s="39"/>
    </row>
    <row r="702" spans="1:9" s="21" customFormat="1" ht="16.5" customHeight="1" outlineLevel="3" x14ac:dyDescent="0.25">
      <c r="A702" s="97" t="s">
        <v>374</v>
      </c>
      <c r="B702" s="79" t="s">
        <v>375</v>
      </c>
      <c r="C702" s="12"/>
      <c r="D702" s="12" t="s">
        <v>181</v>
      </c>
      <c r="E702" s="10"/>
      <c r="F702" s="98">
        <f>SUM(F703:F705)</f>
        <v>666623</v>
      </c>
      <c r="I702" s="39"/>
    </row>
    <row r="703" spans="1:9" s="21" customFormat="1" ht="39.75" customHeight="1" outlineLevel="4" x14ac:dyDescent="0.25">
      <c r="A703" s="99" t="s">
        <v>376</v>
      </c>
      <c r="B703" s="14" t="s">
        <v>377</v>
      </c>
      <c r="C703" s="2" t="s">
        <v>1</v>
      </c>
      <c r="D703" s="13">
        <v>1</v>
      </c>
      <c r="E703" s="11">
        <v>191323</v>
      </c>
      <c r="F703" s="100">
        <f t="shared" ref="F703:F705" si="77">ROUND(D703*E703,2)</f>
        <v>191323</v>
      </c>
      <c r="I703" s="39"/>
    </row>
    <row r="704" spans="1:9" s="21" customFormat="1" ht="16.5" outlineLevel="4" x14ac:dyDescent="0.25">
      <c r="A704" s="99" t="s">
        <v>378</v>
      </c>
      <c r="B704" s="14" t="s">
        <v>379</v>
      </c>
      <c r="C704" s="2" t="s">
        <v>1</v>
      </c>
      <c r="D704" s="13">
        <v>4</v>
      </c>
      <c r="E704" s="11">
        <v>118825</v>
      </c>
      <c r="F704" s="100">
        <f t="shared" si="77"/>
        <v>475300</v>
      </c>
      <c r="I704" s="39"/>
    </row>
    <row r="705" spans="1:15" s="21" customFormat="1" ht="16.5" outlineLevel="4" x14ac:dyDescent="0.25">
      <c r="A705" s="99" t="s">
        <v>380</v>
      </c>
      <c r="B705" s="14" t="s">
        <v>381</v>
      </c>
      <c r="C705" s="2" t="s">
        <v>1</v>
      </c>
      <c r="D705" s="13">
        <v>0</v>
      </c>
      <c r="E705" s="11">
        <v>319109</v>
      </c>
      <c r="F705" s="100">
        <f t="shared" si="77"/>
        <v>0</v>
      </c>
      <c r="I705" s="39"/>
    </row>
    <row r="706" spans="1:15" s="21" customFormat="1" ht="16.5" customHeight="1" outlineLevel="2" x14ac:dyDescent="0.25">
      <c r="A706" s="97">
        <v>6</v>
      </c>
      <c r="B706" s="79" t="s">
        <v>382</v>
      </c>
      <c r="C706" s="12"/>
      <c r="D706" s="12" t="s">
        <v>181</v>
      </c>
      <c r="E706" s="10"/>
      <c r="F706" s="98">
        <f>SUM(F707:F717)</f>
        <v>13392676.199999999</v>
      </c>
      <c r="I706" s="39"/>
    </row>
    <row r="707" spans="1:15" s="21" customFormat="1" ht="16.5" outlineLevel="3" x14ac:dyDescent="0.25">
      <c r="A707" s="99" t="s">
        <v>383</v>
      </c>
      <c r="B707" s="14" t="s">
        <v>384</v>
      </c>
      <c r="C707" s="2" t="s">
        <v>60</v>
      </c>
      <c r="D707" s="13">
        <v>153.44999999999999</v>
      </c>
      <c r="E707" s="11">
        <v>56656</v>
      </c>
      <c r="F707" s="100">
        <f>ROUND(D707*E707,2)</f>
        <v>8693863.1999999993</v>
      </c>
      <c r="I707" s="39"/>
    </row>
    <row r="708" spans="1:15" s="21" customFormat="1" ht="16.5" outlineLevel="3" x14ac:dyDescent="0.25">
      <c r="A708" s="99" t="s">
        <v>385</v>
      </c>
      <c r="B708" s="14" t="s">
        <v>386</v>
      </c>
      <c r="C708" s="2" t="s">
        <v>60</v>
      </c>
      <c r="D708" s="13">
        <v>13.4</v>
      </c>
      <c r="E708" s="11">
        <v>33437</v>
      </c>
      <c r="F708" s="100">
        <f t="shared" ref="F708:F717" si="78">ROUND(D708*E708,2)</f>
        <v>448055.8</v>
      </c>
      <c r="I708" s="39"/>
    </row>
    <row r="709" spans="1:15" s="21" customFormat="1" ht="16.5" outlineLevel="3" x14ac:dyDescent="0.25">
      <c r="A709" s="99" t="s">
        <v>387</v>
      </c>
      <c r="B709" s="14" t="s">
        <v>388</v>
      </c>
      <c r="C709" s="2" t="s">
        <v>1</v>
      </c>
      <c r="D709" s="13">
        <v>10</v>
      </c>
      <c r="E709" s="11">
        <v>42142</v>
      </c>
      <c r="F709" s="100">
        <f t="shared" si="78"/>
        <v>421420</v>
      </c>
      <c r="I709" s="39"/>
    </row>
    <row r="710" spans="1:15" s="21" customFormat="1" ht="16.5" outlineLevel="3" x14ac:dyDescent="0.25">
      <c r="A710" s="99" t="s">
        <v>389</v>
      </c>
      <c r="B710" s="14" t="s">
        <v>390</v>
      </c>
      <c r="C710" s="2" t="s">
        <v>1</v>
      </c>
      <c r="D710" s="13">
        <v>8</v>
      </c>
      <c r="E710" s="11">
        <v>9025</v>
      </c>
      <c r="F710" s="100">
        <f t="shared" si="78"/>
        <v>72200</v>
      </c>
      <c r="I710" s="39"/>
    </row>
    <row r="711" spans="1:15" s="21" customFormat="1" ht="16.5" outlineLevel="3" x14ac:dyDescent="0.25">
      <c r="A711" s="99" t="s">
        <v>391</v>
      </c>
      <c r="B711" s="14" t="s">
        <v>392</v>
      </c>
      <c r="C711" s="2" t="s">
        <v>1</v>
      </c>
      <c r="D711" s="13">
        <v>4</v>
      </c>
      <c r="E711" s="11">
        <v>8161</v>
      </c>
      <c r="F711" s="100">
        <f t="shared" si="78"/>
        <v>32644</v>
      </c>
      <c r="I711" s="39"/>
    </row>
    <row r="712" spans="1:15" s="21" customFormat="1" ht="16.5" outlineLevel="3" x14ac:dyDescent="0.25">
      <c r="A712" s="99" t="s">
        <v>393</v>
      </c>
      <c r="B712" s="14" t="s">
        <v>394</v>
      </c>
      <c r="C712" s="2" t="s">
        <v>1</v>
      </c>
      <c r="D712" s="13">
        <v>12</v>
      </c>
      <c r="E712" s="11">
        <v>2259</v>
      </c>
      <c r="F712" s="100">
        <f t="shared" si="78"/>
        <v>27108</v>
      </c>
      <c r="I712" s="39"/>
    </row>
    <row r="713" spans="1:15" s="21" customFormat="1" ht="16.5" outlineLevel="3" x14ac:dyDescent="0.25">
      <c r="A713" s="99" t="s">
        <v>395</v>
      </c>
      <c r="B713" s="14" t="s">
        <v>396</v>
      </c>
      <c r="C713" s="2" t="s">
        <v>60</v>
      </c>
      <c r="D713" s="13">
        <v>20.100000000000001</v>
      </c>
      <c r="E713" s="11">
        <v>28156</v>
      </c>
      <c r="F713" s="100">
        <f t="shared" si="78"/>
        <v>565935.6</v>
      </c>
      <c r="I713" s="39"/>
    </row>
    <row r="714" spans="1:15" s="21" customFormat="1" ht="16.5" outlineLevel="3" x14ac:dyDescent="0.25">
      <c r="A714" s="99" t="s">
        <v>397</v>
      </c>
      <c r="B714" s="14" t="s">
        <v>398</v>
      </c>
      <c r="C714" s="2" t="s">
        <v>1</v>
      </c>
      <c r="D714" s="13">
        <v>102</v>
      </c>
      <c r="E714" s="11">
        <v>19845</v>
      </c>
      <c r="F714" s="100">
        <f t="shared" si="78"/>
        <v>2024190</v>
      </c>
      <c r="I714" s="39"/>
    </row>
    <row r="715" spans="1:15" s="21" customFormat="1" ht="16.5" outlineLevel="3" x14ac:dyDescent="0.25">
      <c r="A715" s="99" t="s">
        <v>399</v>
      </c>
      <c r="B715" s="14" t="s">
        <v>400</v>
      </c>
      <c r="C715" s="2" t="s">
        <v>1</v>
      </c>
      <c r="D715" s="13">
        <v>102</v>
      </c>
      <c r="E715" s="11">
        <v>9400</v>
      </c>
      <c r="F715" s="100">
        <f t="shared" si="78"/>
        <v>958800</v>
      </c>
      <c r="I715" s="39"/>
    </row>
    <row r="716" spans="1:15" s="21" customFormat="1" ht="16.5" outlineLevel="3" x14ac:dyDescent="0.25">
      <c r="A716" s="99" t="s">
        <v>401</v>
      </c>
      <c r="B716" s="14" t="s">
        <v>402</v>
      </c>
      <c r="C716" s="2" t="s">
        <v>1</v>
      </c>
      <c r="D716" s="13">
        <v>6</v>
      </c>
      <c r="E716" s="11">
        <v>23086</v>
      </c>
      <c r="F716" s="100">
        <f t="shared" si="78"/>
        <v>138516</v>
      </c>
      <c r="I716" s="39"/>
    </row>
    <row r="717" spans="1:15" s="21" customFormat="1" ht="16.5" outlineLevel="3" x14ac:dyDescent="0.25">
      <c r="A717" s="99" t="s">
        <v>403</v>
      </c>
      <c r="B717" s="14" t="s">
        <v>404</v>
      </c>
      <c r="C717" s="2" t="s">
        <v>23</v>
      </c>
      <c r="D717" s="13">
        <v>0.08</v>
      </c>
      <c r="E717" s="11">
        <v>124295</v>
      </c>
      <c r="F717" s="100">
        <f t="shared" si="78"/>
        <v>9943.6</v>
      </c>
      <c r="I717" s="39"/>
    </row>
    <row r="718" spans="1:15" ht="30" customHeight="1" outlineLevel="1" x14ac:dyDescent="0.2">
      <c r="A718" s="95" t="s">
        <v>407</v>
      </c>
      <c r="B718" s="78"/>
      <c r="C718" s="78"/>
      <c r="D718" s="78"/>
      <c r="E718" s="78"/>
      <c r="F718" s="96">
        <f>ROUND(F719+F726+F741+F800+F873+F943,0)</f>
        <v>512310194</v>
      </c>
      <c r="G718" s="22"/>
      <c r="H718" s="21"/>
      <c r="I718" s="39"/>
      <c r="J718" s="21"/>
      <c r="K718" s="21"/>
      <c r="L718" s="21"/>
      <c r="M718" s="21"/>
      <c r="N718" s="21"/>
      <c r="O718" s="21"/>
    </row>
    <row r="719" spans="1:15" s="21" customFormat="1" ht="16.5" customHeight="1" outlineLevel="2" x14ac:dyDescent="0.25">
      <c r="A719" s="97">
        <v>1</v>
      </c>
      <c r="B719" s="79" t="s">
        <v>180</v>
      </c>
      <c r="C719" s="12"/>
      <c r="D719" s="12"/>
      <c r="E719" s="10"/>
      <c r="F719" s="98">
        <f>SUM(F720:F725)</f>
        <v>687319.32</v>
      </c>
      <c r="I719" s="39"/>
    </row>
    <row r="720" spans="1:15" s="21" customFormat="1" ht="16.5" outlineLevel="3" x14ac:dyDescent="0.25">
      <c r="A720" s="99" t="s">
        <v>10</v>
      </c>
      <c r="B720" s="14" t="s">
        <v>16</v>
      </c>
      <c r="C720" s="2" t="s">
        <v>22</v>
      </c>
      <c r="D720" s="13">
        <v>0</v>
      </c>
      <c r="E720" s="11">
        <v>207747</v>
      </c>
      <c r="F720" s="100">
        <f>ROUND(D720*E720,2)</f>
        <v>0</v>
      </c>
      <c r="I720" s="39"/>
    </row>
    <row r="721" spans="1:9" s="21" customFormat="1" ht="16.5" outlineLevel="3" x14ac:dyDescent="0.25">
      <c r="A721" s="99" t="s">
        <v>11</v>
      </c>
      <c r="B721" s="14" t="s">
        <v>17</v>
      </c>
      <c r="C721" s="2" t="s">
        <v>1</v>
      </c>
      <c r="D721" s="13">
        <v>0</v>
      </c>
      <c r="E721" s="11">
        <v>30788</v>
      </c>
      <c r="F721" s="100">
        <f t="shared" ref="F721:F725" si="79">ROUND(D721*E721,2)</f>
        <v>0</v>
      </c>
      <c r="I721" s="39"/>
    </row>
    <row r="722" spans="1:9" s="21" customFormat="1" ht="16.5" outlineLevel="3" x14ac:dyDescent="0.25">
      <c r="A722" s="99" t="s">
        <v>12</v>
      </c>
      <c r="B722" s="14" t="s">
        <v>18</v>
      </c>
      <c r="C722" s="2" t="s">
        <v>1</v>
      </c>
      <c r="D722" s="13">
        <v>0</v>
      </c>
      <c r="E722" s="11">
        <v>71723</v>
      </c>
      <c r="F722" s="100">
        <f t="shared" si="79"/>
        <v>0</v>
      </c>
      <c r="I722" s="39"/>
    </row>
    <row r="723" spans="1:9" s="21" customFormat="1" ht="16.5" outlineLevel="3" x14ac:dyDescent="0.25">
      <c r="A723" s="99" t="s">
        <v>13</v>
      </c>
      <c r="B723" s="14" t="s">
        <v>19</v>
      </c>
      <c r="C723" s="2" t="s">
        <v>23</v>
      </c>
      <c r="D723" s="13">
        <v>3.86</v>
      </c>
      <c r="E723" s="11">
        <v>178062</v>
      </c>
      <c r="F723" s="100">
        <f t="shared" si="79"/>
        <v>687319.32</v>
      </c>
      <c r="I723" s="39"/>
    </row>
    <row r="724" spans="1:9" s="21" customFormat="1" ht="16.5" outlineLevel="3" x14ac:dyDescent="0.25">
      <c r="A724" s="99" t="s">
        <v>14</v>
      </c>
      <c r="B724" s="14" t="s">
        <v>20</v>
      </c>
      <c r="C724" s="2" t="s">
        <v>24</v>
      </c>
      <c r="D724" s="13">
        <v>0</v>
      </c>
      <c r="E724" s="11">
        <v>7502</v>
      </c>
      <c r="F724" s="100">
        <f t="shared" si="79"/>
        <v>0</v>
      </c>
      <c r="I724" s="39"/>
    </row>
    <row r="725" spans="1:9" s="21" customFormat="1" ht="16.5" outlineLevel="3" x14ac:dyDescent="0.25">
      <c r="A725" s="99" t="s">
        <v>15</v>
      </c>
      <c r="B725" s="14" t="s">
        <v>21</v>
      </c>
      <c r="C725" s="2" t="s">
        <v>24</v>
      </c>
      <c r="D725" s="13">
        <v>0</v>
      </c>
      <c r="E725" s="11">
        <v>155477</v>
      </c>
      <c r="F725" s="100">
        <f t="shared" si="79"/>
        <v>0</v>
      </c>
      <c r="I725" s="39"/>
    </row>
    <row r="726" spans="1:9" s="21" customFormat="1" ht="16.5" customHeight="1" outlineLevel="2" x14ac:dyDescent="0.25">
      <c r="A726" s="97">
        <v>2</v>
      </c>
      <c r="B726" s="79" t="s">
        <v>182</v>
      </c>
      <c r="C726" s="12"/>
      <c r="D726" s="12"/>
      <c r="E726" s="10"/>
      <c r="F726" s="98">
        <f>SUM(F727:F740)</f>
        <v>23974260.420000006</v>
      </c>
      <c r="I726" s="39"/>
    </row>
    <row r="727" spans="1:9" s="21" customFormat="1" ht="33" outlineLevel="3" x14ac:dyDescent="0.25">
      <c r="A727" s="99" t="s">
        <v>25</v>
      </c>
      <c r="B727" s="14" t="s">
        <v>32</v>
      </c>
      <c r="C727" s="2" t="s">
        <v>60</v>
      </c>
      <c r="D727" s="13">
        <v>0</v>
      </c>
      <c r="E727" s="11">
        <v>85059</v>
      </c>
      <c r="F727" s="100">
        <f>ROUND(D727*E727,2)</f>
        <v>0</v>
      </c>
      <c r="I727" s="39"/>
    </row>
    <row r="728" spans="1:9" s="21" customFormat="1" ht="33" outlineLevel="3" x14ac:dyDescent="0.25">
      <c r="A728" s="99" t="s">
        <v>26</v>
      </c>
      <c r="B728" s="14" t="s">
        <v>33</v>
      </c>
      <c r="C728" s="2" t="s">
        <v>60</v>
      </c>
      <c r="D728" s="13">
        <v>196</v>
      </c>
      <c r="E728" s="11">
        <v>42859</v>
      </c>
      <c r="F728" s="100">
        <f t="shared" ref="F728:F740" si="80">ROUND(D728*E728,2)</f>
        <v>8400364</v>
      </c>
      <c r="I728" s="39"/>
    </row>
    <row r="729" spans="1:9" s="21" customFormat="1" ht="16.5" outlineLevel="3" x14ac:dyDescent="0.25">
      <c r="A729" s="99" t="s">
        <v>27</v>
      </c>
      <c r="B729" s="14" t="s">
        <v>34</v>
      </c>
      <c r="C729" s="2" t="s">
        <v>24</v>
      </c>
      <c r="D729" s="13">
        <v>45.82</v>
      </c>
      <c r="E729" s="11">
        <v>52206</v>
      </c>
      <c r="F729" s="100">
        <f t="shared" si="80"/>
        <v>2392078.92</v>
      </c>
      <c r="I729" s="39"/>
    </row>
    <row r="730" spans="1:9" s="21" customFormat="1" ht="16.5" outlineLevel="3" x14ac:dyDescent="0.25">
      <c r="A730" s="99" t="s">
        <v>28</v>
      </c>
      <c r="B730" s="14" t="s">
        <v>35</v>
      </c>
      <c r="C730" s="2" t="s">
        <v>24</v>
      </c>
      <c r="D730" s="13">
        <v>1024.06</v>
      </c>
      <c r="E730" s="11">
        <v>10732</v>
      </c>
      <c r="F730" s="100">
        <f t="shared" si="80"/>
        <v>10990211.92</v>
      </c>
      <c r="I730" s="39"/>
    </row>
    <row r="731" spans="1:9" s="21" customFormat="1" ht="16.5" outlineLevel="3" x14ac:dyDescent="0.25">
      <c r="A731" s="99" t="s">
        <v>29</v>
      </c>
      <c r="B731" s="14" t="s">
        <v>36</v>
      </c>
      <c r="C731" s="2" t="s">
        <v>24</v>
      </c>
      <c r="D731" s="13">
        <v>0</v>
      </c>
      <c r="E731" s="11">
        <v>10732</v>
      </c>
      <c r="F731" s="100">
        <f t="shared" si="80"/>
        <v>0</v>
      </c>
      <c r="I731" s="39"/>
    </row>
    <row r="732" spans="1:9" s="21" customFormat="1" ht="16.5" outlineLevel="3" x14ac:dyDescent="0.25">
      <c r="A732" s="99" t="s">
        <v>30</v>
      </c>
      <c r="B732" s="14" t="s">
        <v>37</v>
      </c>
      <c r="C732" s="2" t="s">
        <v>24</v>
      </c>
      <c r="D732" s="13">
        <v>7</v>
      </c>
      <c r="E732" s="11">
        <v>10913</v>
      </c>
      <c r="F732" s="100">
        <f t="shared" si="80"/>
        <v>76391</v>
      </c>
      <c r="I732" s="39"/>
    </row>
    <row r="733" spans="1:9" s="21" customFormat="1" ht="16.5" outlineLevel="3" x14ac:dyDescent="0.25">
      <c r="A733" s="99" t="s">
        <v>31</v>
      </c>
      <c r="B733" s="14" t="s">
        <v>38</v>
      </c>
      <c r="C733" s="2" t="s">
        <v>24</v>
      </c>
      <c r="D733" s="13">
        <v>21.06</v>
      </c>
      <c r="E733" s="11">
        <v>10913</v>
      </c>
      <c r="F733" s="100">
        <f t="shared" si="80"/>
        <v>229827.78</v>
      </c>
      <c r="I733" s="39"/>
    </row>
    <row r="734" spans="1:9" s="21" customFormat="1" ht="16.5" outlineLevel="3" x14ac:dyDescent="0.25">
      <c r="A734" s="99" t="s">
        <v>183</v>
      </c>
      <c r="B734" s="14" t="s">
        <v>39</v>
      </c>
      <c r="C734" s="2" t="s">
        <v>24</v>
      </c>
      <c r="D734" s="13">
        <v>204.7</v>
      </c>
      <c r="E734" s="11">
        <v>3688</v>
      </c>
      <c r="F734" s="100">
        <f t="shared" si="80"/>
        <v>754933.6</v>
      </c>
      <c r="I734" s="39"/>
    </row>
    <row r="735" spans="1:9" s="21" customFormat="1" ht="16.5" outlineLevel="3" x14ac:dyDescent="0.25">
      <c r="A735" s="99" t="s">
        <v>184</v>
      </c>
      <c r="B735" s="14" t="s">
        <v>40</v>
      </c>
      <c r="C735" s="2" t="s">
        <v>24</v>
      </c>
      <c r="D735" s="13">
        <v>0</v>
      </c>
      <c r="E735" s="11">
        <v>3941</v>
      </c>
      <c r="F735" s="100">
        <f t="shared" si="80"/>
        <v>0</v>
      </c>
      <c r="I735" s="39"/>
    </row>
    <row r="736" spans="1:9" s="21" customFormat="1" ht="16.5" outlineLevel="3" x14ac:dyDescent="0.25">
      <c r="A736" s="99" t="s">
        <v>185</v>
      </c>
      <c r="B736" s="14" t="s">
        <v>41</v>
      </c>
      <c r="C736" s="2" t="s">
        <v>24</v>
      </c>
      <c r="D736" s="13">
        <v>24.94</v>
      </c>
      <c r="E736" s="11">
        <v>7373</v>
      </c>
      <c r="F736" s="100">
        <f t="shared" si="80"/>
        <v>183882.62</v>
      </c>
      <c r="I736" s="39"/>
    </row>
    <row r="737" spans="1:9" s="21" customFormat="1" ht="16.5" outlineLevel="3" x14ac:dyDescent="0.25">
      <c r="A737" s="99" t="s">
        <v>419</v>
      </c>
      <c r="B737" s="14" t="s">
        <v>42</v>
      </c>
      <c r="C737" s="2" t="s">
        <v>24</v>
      </c>
      <c r="D737" s="13">
        <v>63.52</v>
      </c>
      <c r="E737" s="11">
        <v>7373</v>
      </c>
      <c r="F737" s="100">
        <f t="shared" si="80"/>
        <v>468332.96</v>
      </c>
      <c r="I737" s="39"/>
    </row>
    <row r="738" spans="1:9" s="21" customFormat="1" ht="16.5" outlineLevel="3" x14ac:dyDescent="0.25">
      <c r="A738" s="99" t="s">
        <v>420</v>
      </c>
      <c r="B738" s="14" t="s">
        <v>43</v>
      </c>
      <c r="C738" s="2" t="s">
        <v>23</v>
      </c>
      <c r="D738" s="13">
        <v>0</v>
      </c>
      <c r="E738" s="11">
        <v>222819</v>
      </c>
      <c r="F738" s="100">
        <f t="shared" si="80"/>
        <v>0</v>
      </c>
      <c r="I738" s="39"/>
    </row>
    <row r="739" spans="1:9" s="21" customFormat="1" ht="16.5" outlineLevel="3" x14ac:dyDescent="0.25">
      <c r="A739" s="99" t="s">
        <v>421</v>
      </c>
      <c r="B739" s="14" t="s">
        <v>44</v>
      </c>
      <c r="C739" s="2" t="s">
        <v>186</v>
      </c>
      <c r="D739" s="13">
        <v>4.7</v>
      </c>
      <c r="E739" s="11">
        <v>53151</v>
      </c>
      <c r="F739" s="100">
        <f t="shared" si="80"/>
        <v>249809.7</v>
      </c>
      <c r="I739" s="39"/>
    </row>
    <row r="740" spans="1:9" s="21" customFormat="1" ht="16.5" outlineLevel="3" x14ac:dyDescent="0.25">
      <c r="A740" s="99" t="s">
        <v>424</v>
      </c>
      <c r="B740" s="14" t="s">
        <v>45</v>
      </c>
      <c r="C740" s="2" t="s">
        <v>24</v>
      </c>
      <c r="D740" s="13">
        <v>17.079999999999998</v>
      </c>
      <c r="E740" s="11">
        <v>13374</v>
      </c>
      <c r="F740" s="100">
        <f t="shared" si="80"/>
        <v>228427.92</v>
      </c>
      <c r="I740" s="39"/>
    </row>
    <row r="741" spans="1:9" s="21" customFormat="1" ht="16.5" customHeight="1" outlineLevel="2" x14ac:dyDescent="0.25">
      <c r="A741" s="97">
        <v>3</v>
      </c>
      <c r="B741" s="79" t="s">
        <v>187</v>
      </c>
      <c r="C741" s="12"/>
      <c r="D741" s="12"/>
      <c r="E741" s="10"/>
      <c r="F741" s="98">
        <f>F742+F751+F757+F768+F773+F782</f>
        <v>209694720.06999999</v>
      </c>
      <c r="I741" s="39"/>
    </row>
    <row r="742" spans="1:9" s="21" customFormat="1" ht="16.5" customHeight="1" outlineLevel="3" x14ac:dyDescent="0.25">
      <c r="A742" s="97" t="s">
        <v>188</v>
      </c>
      <c r="B742" s="79" t="s">
        <v>189</v>
      </c>
      <c r="C742" s="12"/>
      <c r="D742" s="12" t="s">
        <v>181</v>
      </c>
      <c r="E742" s="10"/>
      <c r="F742" s="98">
        <f>SUM(F743:F750)</f>
        <v>107415935.72</v>
      </c>
      <c r="I742" s="39"/>
    </row>
    <row r="743" spans="1:9" s="21" customFormat="1" ht="16.5" outlineLevel="4" x14ac:dyDescent="0.25">
      <c r="A743" s="99" t="s">
        <v>52</v>
      </c>
      <c r="B743" s="14" t="s">
        <v>46</v>
      </c>
      <c r="C743" s="2" t="s">
        <v>24</v>
      </c>
      <c r="D743" s="13">
        <v>1024.06</v>
      </c>
      <c r="E743" s="11">
        <v>100634</v>
      </c>
      <c r="F743" s="100">
        <f t="shared" ref="F743:F750" si="81">ROUND(D743*E743,2)</f>
        <v>103055254.04000001</v>
      </c>
      <c r="I743" s="39"/>
    </row>
    <row r="744" spans="1:9" s="21" customFormat="1" ht="16.5" outlineLevel="4" x14ac:dyDescent="0.25">
      <c r="A744" s="99" t="s">
        <v>53</v>
      </c>
      <c r="B744" s="14" t="s">
        <v>47</v>
      </c>
      <c r="C744" s="2" t="s">
        <v>24</v>
      </c>
      <c r="D744" s="13">
        <v>0</v>
      </c>
      <c r="E744" s="11">
        <v>54849</v>
      </c>
      <c r="F744" s="100">
        <f t="shared" si="81"/>
        <v>0</v>
      </c>
      <c r="I744" s="39"/>
    </row>
    <row r="745" spans="1:9" s="21" customFormat="1" ht="16.5" outlineLevel="4" x14ac:dyDescent="0.25">
      <c r="A745" s="99" t="s">
        <v>54</v>
      </c>
      <c r="B745" s="14" t="s">
        <v>48</v>
      </c>
      <c r="C745" s="2" t="s">
        <v>24</v>
      </c>
      <c r="D745" s="13">
        <v>0</v>
      </c>
      <c r="E745" s="11">
        <v>48251</v>
      </c>
      <c r="F745" s="100">
        <f t="shared" si="81"/>
        <v>0</v>
      </c>
      <c r="I745" s="39"/>
    </row>
    <row r="746" spans="1:9" s="21" customFormat="1" ht="16.5" outlineLevel="4" x14ac:dyDescent="0.25">
      <c r="A746" s="99" t="s">
        <v>428</v>
      </c>
      <c r="B746" s="14" t="s">
        <v>49</v>
      </c>
      <c r="C746" s="2" t="s">
        <v>60</v>
      </c>
      <c r="D746" s="13">
        <v>47.28</v>
      </c>
      <c r="E746" s="11">
        <v>92231</v>
      </c>
      <c r="F746" s="100">
        <f t="shared" si="81"/>
        <v>4360681.68</v>
      </c>
      <c r="I746" s="39"/>
    </row>
    <row r="747" spans="1:9" s="21" customFormat="1" ht="16.5" outlineLevel="4" x14ac:dyDescent="0.25">
      <c r="A747" s="99" t="s">
        <v>429</v>
      </c>
      <c r="B747" s="14" t="s">
        <v>50</v>
      </c>
      <c r="C747" s="2" t="s">
        <v>24</v>
      </c>
      <c r="D747" s="13">
        <v>0</v>
      </c>
      <c r="E747" s="11">
        <v>46023</v>
      </c>
      <c r="F747" s="100">
        <f t="shared" si="81"/>
        <v>0</v>
      </c>
      <c r="I747" s="39"/>
    </row>
    <row r="748" spans="1:9" s="21" customFormat="1" ht="33" outlineLevel="4" x14ac:dyDescent="0.25">
      <c r="A748" s="99" t="s">
        <v>430</v>
      </c>
      <c r="B748" s="14" t="s">
        <v>51</v>
      </c>
      <c r="C748" s="2" t="s">
        <v>24</v>
      </c>
      <c r="D748" s="13">
        <v>0</v>
      </c>
      <c r="E748" s="11">
        <v>5656</v>
      </c>
      <c r="F748" s="100">
        <f t="shared" si="81"/>
        <v>0</v>
      </c>
      <c r="I748" s="39"/>
    </row>
    <row r="749" spans="1:9" s="21" customFormat="1" ht="16.5" outlineLevel="4" x14ac:dyDescent="0.25">
      <c r="A749" s="99" t="s">
        <v>431</v>
      </c>
      <c r="B749" s="14" t="s">
        <v>190</v>
      </c>
      <c r="C749" s="2" t="s">
        <v>24</v>
      </c>
      <c r="D749" s="13">
        <v>0</v>
      </c>
      <c r="E749" s="11">
        <v>15477</v>
      </c>
      <c r="F749" s="100">
        <f t="shared" si="81"/>
        <v>0</v>
      </c>
      <c r="I749" s="39"/>
    </row>
    <row r="750" spans="1:9" s="21" customFormat="1" ht="16.5" outlineLevel="4" x14ac:dyDescent="0.25">
      <c r="A750" s="99" t="s">
        <v>432</v>
      </c>
      <c r="B750" s="14" t="s">
        <v>191</v>
      </c>
      <c r="C750" s="2" t="s">
        <v>24</v>
      </c>
      <c r="D750" s="13">
        <v>0</v>
      </c>
      <c r="E750" s="11">
        <v>52864</v>
      </c>
      <c r="F750" s="100">
        <f t="shared" si="81"/>
        <v>0</v>
      </c>
      <c r="I750" s="39"/>
    </row>
    <row r="751" spans="1:9" s="21" customFormat="1" ht="16.5" customHeight="1" outlineLevel="3" x14ac:dyDescent="0.25">
      <c r="A751" s="97" t="s">
        <v>192</v>
      </c>
      <c r="B751" s="79" t="s">
        <v>193</v>
      </c>
      <c r="C751" s="12"/>
      <c r="D751" s="12" t="s">
        <v>181</v>
      </c>
      <c r="E751" s="10"/>
      <c r="F751" s="98">
        <f>SUM(F752:F756)</f>
        <v>3062715.56</v>
      </c>
      <c r="I751" s="39"/>
    </row>
    <row r="752" spans="1:9" s="21" customFormat="1" ht="16.5" outlineLevel="4" x14ac:dyDescent="0.25">
      <c r="A752" s="99" t="s">
        <v>61</v>
      </c>
      <c r="B752" s="14" t="s">
        <v>55</v>
      </c>
      <c r="C752" s="2" t="s">
        <v>23</v>
      </c>
      <c r="D752" s="13">
        <v>2.29</v>
      </c>
      <c r="E752" s="11">
        <v>426584</v>
      </c>
      <c r="F752" s="100">
        <f t="shared" ref="F752:F756" si="82">ROUND(D752*E752,2)</f>
        <v>976877.36</v>
      </c>
      <c r="I752" s="39"/>
    </row>
    <row r="753" spans="1:9" s="21" customFormat="1" ht="16.5" outlineLevel="4" x14ac:dyDescent="0.25">
      <c r="A753" s="99" t="s">
        <v>63</v>
      </c>
      <c r="B753" s="14" t="s">
        <v>56</v>
      </c>
      <c r="C753" s="2" t="s">
        <v>24</v>
      </c>
      <c r="D753" s="13">
        <v>63.52</v>
      </c>
      <c r="E753" s="11">
        <v>21678</v>
      </c>
      <c r="F753" s="100">
        <f t="shared" si="82"/>
        <v>1376986.56</v>
      </c>
      <c r="I753" s="39"/>
    </row>
    <row r="754" spans="1:9" s="21" customFormat="1" ht="16.5" outlineLevel="4" x14ac:dyDescent="0.25">
      <c r="A754" s="99" t="s">
        <v>64</v>
      </c>
      <c r="B754" s="14" t="s">
        <v>57</v>
      </c>
      <c r="C754" s="2" t="s">
        <v>24</v>
      </c>
      <c r="D754" s="13">
        <v>0</v>
      </c>
      <c r="E754" s="11">
        <v>17214</v>
      </c>
      <c r="F754" s="100">
        <f t="shared" si="82"/>
        <v>0</v>
      </c>
      <c r="I754" s="39"/>
    </row>
    <row r="755" spans="1:9" s="21" customFormat="1" ht="16.5" outlineLevel="4" x14ac:dyDescent="0.25">
      <c r="A755" s="99" t="s">
        <v>65</v>
      </c>
      <c r="B755" s="14" t="s">
        <v>58</v>
      </c>
      <c r="C755" s="2" t="s">
        <v>60</v>
      </c>
      <c r="D755" s="13">
        <v>51</v>
      </c>
      <c r="E755" s="11">
        <v>7221</v>
      </c>
      <c r="F755" s="100">
        <f t="shared" si="82"/>
        <v>368271</v>
      </c>
      <c r="I755" s="39"/>
    </row>
    <row r="756" spans="1:9" s="21" customFormat="1" ht="16.5" outlineLevel="4" x14ac:dyDescent="0.25">
      <c r="A756" s="99" t="s">
        <v>433</v>
      </c>
      <c r="B756" s="14" t="s">
        <v>59</v>
      </c>
      <c r="C756" s="2" t="s">
        <v>24</v>
      </c>
      <c r="D756" s="13">
        <v>24.94</v>
      </c>
      <c r="E756" s="11">
        <v>13656</v>
      </c>
      <c r="F756" s="100">
        <f t="shared" si="82"/>
        <v>340580.64</v>
      </c>
      <c r="I756" s="39"/>
    </row>
    <row r="757" spans="1:9" s="21" customFormat="1" ht="16.5" customHeight="1" outlineLevel="3" x14ac:dyDescent="0.25">
      <c r="A757" s="97" t="s">
        <v>194</v>
      </c>
      <c r="B757" s="79" t="s">
        <v>195</v>
      </c>
      <c r="C757" s="12"/>
      <c r="D757" s="12" t="s">
        <v>181</v>
      </c>
      <c r="E757" s="10"/>
      <c r="F757" s="98">
        <f>SUM(F758:F767)</f>
        <v>13073906.130000003</v>
      </c>
      <c r="I757" s="39"/>
    </row>
    <row r="758" spans="1:9" s="21" customFormat="1" ht="33" outlineLevel="4" x14ac:dyDescent="0.25">
      <c r="A758" s="99" t="s">
        <v>77</v>
      </c>
      <c r="B758" s="14" t="s">
        <v>66</v>
      </c>
      <c r="C758" s="2" t="s">
        <v>24</v>
      </c>
      <c r="D758" s="13">
        <v>7</v>
      </c>
      <c r="E758" s="11">
        <v>298241</v>
      </c>
      <c r="F758" s="100">
        <f t="shared" ref="F758:F767" si="83">ROUND(D758*E758,2)</f>
        <v>2087687</v>
      </c>
      <c r="I758" s="39"/>
    </row>
    <row r="759" spans="1:9" s="21" customFormat="1" ht="16.5" outlineLevel="4" x14ac:dyDescent="0.25">
      <c r="A759" s="99" t="s">
        <v>79</v>
      </c>
      <c r="B759" s="14" t="s">
        <v>67</v>
      </c>
      <c r="C759" s="2" t="s">
        <v>1</v>
      </c>
      <c r="D759" s="13">
        <v>9</v>
      </c>
      <c r="E759" s="11">
        <v>147712</v>
      </c>
      <c r="F759" s="100">
        <f t="shared" si="83"/>
        <v>1329408</v>
      </c>
      <c r="I759" s="39"/>
    </row>
    <row r="760" spans="1:9" s="21" customFormat="1" ht="16.5" outlineLevel="4" x14ac:dyDescent="0.25">
      <c r="A760" s="99" t="s">
        <v>80</v>
      </c>
      <c r="B760" s="14" t="s">
        <v>68</v>
      </c>
      <c r="C760" s="2" t="s">
        <v>24</v>
      </c>
      <c r="D760" s="13">
        <v>0</v>
      </c>
      <c r="E760" s="11">
        <v>115616</v>
      </c>
      <c r="F760" s="100">
        <f t="shared" si="83"/>
        <v>0</v>
      </c>
      <c r="I760" s="39"/>
    </row>
    <row r="761" spans="1:9" s="21" customFormat="1" ht="33" outlineLevel="4" x14ac:dyDescent="0.25">
      <c r="A761" s="99" t="s">
        <v>81</v>
      </c>
      <c r="B761" s="14" t="s">
        <v>69</v>
      </c>
      <c r="C761" s="2" t="s">
        <v>24</v>
      </c>
      <c r="D761" s="13">
        <v>21.06</v>
      </c>
      <c r="E761" s="11">
        <v>245954</v>
      </c>
      <c r="F761" s="100">
        <f t="shared" si="83"/>
        <v>5179791.24</v>
      </c>
      <c r="I761" s="39"/>
    </row>
    <row r="762" spans="1:9" s="21" customFormat="1" ht="16.5" outlineLevel="4" x14ac:dyDescent="0.25">
      <c r="A762" s="99" t="s">
        <v>82</v>
      </c>
      <c r="B762" s="14" t="s">
        <v>70</v>
      </c>
      <c r="C762" s="2" t="s">
        <v>24</v>
      </c>
      <c r="D762" s="13">
        <v>0</v>
      </c>
      <c r="E762" s="11">
        <v>134653</v>
      </c>
      <c r="F762" s="100">
        <f t="shared" si="83"/>
        <v>0</v>
      </c>
      <c r="I762" s="39"/>
    </row>
    <row r="763" spans="1:9" s="21" customFormat="1" ht="16.5" outlineLevel="4" x14ac:dyDescent="0.25">
      <c r="A763" s="99" t="s">
        <v>78</v>
      </c>
      <c r="B763" s="14" t="s">
        <v>71</v>
      </c>
      <c r="C763" s="2" t="s">
        <v>24</v>
      </c>
      <c r="D763" s="13">
        <v>21.06</v>
      </c>
      <c r="E763" s="11">
        <v>83680</v>
      </c>
      <c r="F763" s="100">
        <f t="shared" si="83"/>
        <v>1762300.8</v>
      </c>
      <c r="I763" s="39"/>
    </row>
    <row r="764" spans="1:9" s="21" customFormat="1" ht="16.5" outlineLevel="4" x14ac:dyDescent="0.25">
      <c r="A764" s="99" t="s">
        <v>196</v>
      </c>
      <c r="B764" s="14" t="s">
        <v>72</v>
      </c>
      <c r="C764" s="2" t="s">
        <v>24</v>
      </c>
      <c r="D764" s="13">
        <v>40.630000000000003</v>
      </c>
      <c r="E764" s="11">
        <v>63582</v>
      </c>
      <c r="F764" s="100">
        <f t="shared" si="83"/>
        <v>2583336.66</v>
      </c>
      <c r="I764" s="39"/>
    </row>
    <row r="765" spans="1:9" s="21" customFormat="1" ht="33" outlineLevel="4" x14ac:dyDescent="0.25">
      <c r="A765" s="99" t="s">
        <v>169</v>
      </c>
      <c r="B765" s="14" t="s">
        <v>73</v>
      </c>
      <c r="C765" s="2" t="s">
        <v>60</v>
      </c>
      <c r="D765" s="13">
        <v>3.63</v>
      </c>
      <c r="E765" s="11">
        <v>25376</v>
      </c>
      <c r="F765" s="100">
        <f t="shared" si="83"/>
        <v>92114.880000000005</v>
      </c>
      <c r="I765" s="39"/>
    </row>
    <row r="766" spans="1:9" s="21" customFormat="1" ht="25.5" customHeight="1" outlineLevel="4" x14ac:dyDescent="0.25">
      <c r="A766" s="99" t="s">
        <v>434</v>
      </c>
      <c r="B766" s="14" t="s">
        <v>74</v>
      </c>
      <c r="C766" s="2" t="s">
        <v>76</v>
      </c>
      <c r="D766" s="13">
        <v>0.35</v>
      </c>
      <c r="E766" s="11">
        <v>112193</v>
      </c>
      <c r="F766" s="100">
        <f t="shared" si="83"/>
        <v>39267.550000000003</v>
      </c>
      <c r="I766" s="39"/>
    </row>
    <row r="767" spans="1:9" s="21" customFormat="1" ht="32.25" customHeight="1" outlineLevel="4" x14ac:dyDescent="0.25">
      <c r="A767" s="99" t="s">
        <v>435</v>
      </c>
      <c r="B767" s="14" t="s">
        <v>75</v>
      </c>
      <c r="C767" s="2" t="s">
        <v>60</v>
      </c>
      <c r="D767" s="13">
        <v>0</v>
      </c>
      <c r="E767" s="11">
        <v>83324</v>
      </c>
      <c r="F767" s="100">
        <f t="shared" si="83"/>
        <v>0</v>
      </c>
      <c r="I767" s="39"/>
    </row>
    <row r="768" spans="1:9" s="21" customFormat="1" ht="16.5" customHeight="1" outlineLevel="3" x14ac:dyDescent="0.25">
      <c r="A768" s="97" t="s">
        <v>197</v>
      </c>
      <c r="B768" s="79" t="s">
        <v>198</v>
      </c>
      <c r="C768" s="12"/>
      <c r="D768" s="12" t="s">
        <v>181</v>
      </c>
      <c r="E768" s="10"/>
      <c r="F768" s="98">
        <f>SUM(F769:F772)</f>
        <v>53864080.109999999</v>
      </c>
      <c r="I768" s="39"/>
    </row>
    <row r="769" spans="1:9" s="21" customFormat="1" ht="33" outlineLevel="4" x14ac:dyDescent="0.25">
      <c r="A769" s="99" t="s">
        <v>86</v>
      </c>
      <c r="B769" s="14" t="s">
        <v>83</v>
      </c>
      <c r="C769" s="2" t="s">
        <v>24</v>
      </c>
      <c r="D769" s="13">
        <v>569.69000000000005</v>
      </c>
      <c r="E769" s="11">
        <v>74102</v>
      </c>
      <c r="F769" s="100">
        <f t="shared" ref="F769:F772" si="84">ROUND(D769*E769,2)</f>
        <v>42215168.380000003</v>
      </c>
      <c r="I769" s="39"/>
    </row>
    <row r="770" spans="1:9" s="21" customFormat="1" ht="16.5" outlineLevel="4" x14ac:dyDescent="0.25">
      <c r="A770" s="99" t="s">
        <v>87</v>
      </c>
      <c r="B770" s="14" t="s">
        <v>84</v>
      </c>
      <c r="C770" s="2" t="s">
        <v>60</v>
      </c>
      <c r="D770" s="13">
        <v>348.05</v>
      </c>
      <c r="E770" s="11">
        <v>17835</v>
      </c>
      <c r="F770" s="100">
        <f t="shared" si="84"/>
        <v>6207471.75</v>
      </c>
      <c r="I770" s="39"/>
    </row>
    <row r="771" spans="1:9" s="21" customFormat="1" ht="33" outlineLevel="4" x14ac:dyDescent="0.25">
      <c r="A771" s="99" t="s">
        <v>88</v>
      </c>
      <c r="B771" s="14" t="s">
        <v>85</v>
      </c>
      <c r="C771" s="2" t="s">
        <v>24</v>
      </c>
      <c r="D771" s="13">
        <v>73.22</v>
      </c>
      <c r="E771" s="11">
        <v>61513</v>
      </c>
      <c r="F771" s="100">
        <f t="shared" si="84"/>
        <v>4503981.8600000003</v>
      </c>
      <c r="I771" s="39"/>
    </row>
    <row r="772" spans="1:9" s="21" customFormat="1" ht="16.5" outlineLevel="4" x14ac:dyDescent="0.25">
      <c r="A772" s="99" t="s">
        <v>199</v>
      </c>
      <c r="B772" s="14" t="s">
        <v>200</v>
      </c>
      <c r="C772" s="2" t="s">
        <v>24</v>
      </c>
      <c r="D772" s="13">
        <v>15.24</v>
      </c>
      <c r="E772" s="11">
        <v>61513</v>
      </c>
      <c r="F772" s="100">
        <f t="shared" si="84"/>
        <v>937458.12</v>
      </c>
      <c r="I772" s="39"/>
    </row>
    <row r="773" spans="1:9" s="21" customFormat="1" ht="16.5" customHeight="1" outlineLevel="3" x14ac:dyDescent="0.25">
      <c r="A773" s="97" t="s">
        <v>201</v>
      </c>
      <c r="B773" s="79" t="s">
        <v>202</v>
      </c>
      <c r="C773" s="12"/>
      <c r="D773" s="12" t="s">
        <v>181</v>
      </c>
      <c r="E773" s="10"/>
      <c r="F773" s="98">
        <f>SUM(F774:F781)</f>
        <v>30081426.550000001</v>
      </c>
      <c r="I773" s="39"/>
    </row>
    <row r="774" spans="1:9" s="21" customFormat="1" ht="33" outlineLevel="4" x14ac:dyDescent="0.25">
      <c r="A774" s="99" t="s">
        <v>95</v>
      </c>
      <c r="B774" s="14" t="s">
        <v>89</v>
      </c>
      <c r="C774" s="2" t="s">
        <v>60</v>
      </c>
      <c r="D774" s="13">
        <v>671.49</v>
      </c>
      <c r="E774" s="11">
        <v>14553</v>
      </c>
      <c r="F774" s="100">
        <f t="shared" ref="F774:F781" si="85">ROUND(D774*E774,2)</f>
        <v>9772193.9700000007</v>
      </c>
      <c r="I774" s="39"/>
    </row>
    <row r="775" spans="1:9" s="21" customFormat="1" ht="16.5" outlineLevel="4" x14ac:dyDescent="0.25">
      <c r="A775" s="99" t="s">
        <v>96</v>
      </c>
      <c r="B775" s="14" t="s">
        <v>90</v>
      </c>
      <c r="C775" s="2" t="s">
        <v>60</v>
      </c>
      <c r="D775" s="13">
        <v>112.5</v>
      </c>
      <c r="E775" s="11">
        <v>22563</v>
      </c>
      <c r="F775" s="100">
        <f t="shared" si="85"/>
        <v>2538337.5</v>
      </c>
      <c r="I775" s="39"/>
    </row>
    <row r="776" spans="1:9" s="21" customFormat="1" ht="16.5" outlineLevel="4" x14ac:dyDescent="0.25">
      <c r="A776" s="99" t="s">
        <v>97</v>
      </c>
      <c r="B776" s="14" t="s">
        <v>91</v>
      </c>
      <c r="C776" s="2" t="s">
        <v>24</v>
      </c>
      <c r="D776" s="13">
        <v>950.92</v>
      </c>
      <c r="E776" s="11">
        <v>6577</v>
      </c>
      <c r="F776" s="100">
        <f t="shared" si="85"/>
        <v>6254200.8399999999</v>
      </c>
      <c r="I776" s="39"/>
    </row>
    <row r="777" spans="1:9" s="21" customFormat="1" ht="16.5" outlineLevel="4" x14ac:dyDescent="0.25">
      <c r="A777" s="99" t="s">
        <v>98</v>
      </c>
      <c r="B777" s="14" t="s">
        <v>92</v>
      </c>
      <c r="C777" s="2" t="s">
        <v>24</v>
      </c>
      <c r="D777" s="13">
        <v>0</v>
      </c>
      <c r="E777" s="11">
        <v>5537</v>
      </c>
      <c r="F777" s="100">
        <f t="shared" si="85"/>
        <v>0</v>
      </c>
      <c r="I777" s="39"/>
    </row>
    <row r="778" spans="1:9" s="21" customFormat="1" ht="16.5" outlineLevel="4" x14ac:dyDescent="0.25">
      <c r="A778" s="99" t="s">
        <v>203</v>
      </c>
      <c r="B778" s="14" t="s">
        <v>93</v>
      </c>
      <c r="C778" s="2" t="s">
        <v>24</v>
      </c>
      <c r="D778" s="13">
        <v>761.96</v>
      </c>
      <c r="E778" s="11">
        <v>12258</v>
      </c>
      <c r="F778" s="100">
        <f t="shared" si="85"/>
        <v>9340105.6799999997</v>
      </c>
      <c r="I778" s="39"/>
    </row>
    <row r="779" spans="1:9" s="21" customFormat="1" ht="16.5" outlineLevel="4" x14ac:dyDescent="0.25">
      <c r="A779" s="99" t="s">
        <v>204</v>
      </c>
      <c r="B779" s="14" t="s">
        <v>94</v>
      </c>
      <c r="C779" s="2" t="s">
        <v>24</v>
      </c>
      <c r="D779" s="13">
        <v>184.02</v>
      </c>
      <c r="E779" s="11">
        <v>11828</v>
      </c>
      <c r="F779" s="100">
        <f t="shared" si="85"/>
        <v>2176588.56</v>
      </c>
      <c r="I779" s="39"/>
    </row>
    <row r="780" spans="1:9" s="21" customFormat="1" ht="16.5" outlineLevel="4" x14ac:dyDescent="0.25">
      <c r="A780" s="99" t="s">
        <v>205</v>
      </c>
      <c r="B780" s="14" t="s">
        <v>206</v>
      </c>
      <c r="C780" s="2" t="s">
        <v>24</v>
      </c>
      <c r="D780" s="13">
        <v>0</v>
      </c>
      <c r="E780" s="11">
        <v>11376</v>
      </c>
      <c r="F780" s="100">
        <f t="shared" si="85"/>
        <v>0</v>
      </c>
      <c r="I780" s="39"/>
    </row>
    <row r="781" spans="1:9" s="21" customFormat="1" ht="49.5" outlineLevel="4" x14ac:dyDescent="0.25">
      <c r="A781" s="99" t="s">
        <v>436</v>
      </c>
      <c r="B781" s="14" t="s">
        <v>207</v>
      </c>
      <c r="C781" s="2" t="s">
        <v>60</v>
      </c>
      <c r="D781" s="13">
        <v>0</v>
      </c>
      <c r="E781" s="11">
        <v>5117</v>
      </c>
      <c r="F781" s="100">
        <f t="shared" si="85"/>
        <v>0</v>
      </c>
      <c r="I781" s="39"/>
    </row>
    <row r="782" spans="1:9" s="21" customFormat="1" ht="26.25" customHeight="1" outlineLevel="3" x14ac:dyDescent="0.25">
      <c r="A782" s="97" t="s">
        <v>208</v>
      </c>
      <c r="B782" s="80" t="s">
        <v>209</v>
      </c>
      <c r="C782" s="12"/>
      <c r="D782" s="12" t="s">
        <v>181</v>
      </c>
      <c r="E782" s="10"/>
      <c r="F782" s="98">
        <f>SUM(F783:F799)</f>
        <v>2196656</v>
      </c>
      <c r="I782" s="39"/>
    </row>
    <row r="783" spans="1:9" s="21" customFormat="1" ht="16.5" outlineLevel="4" x14ac:dyDescent="0.25">
      <c r="A783" s="99" t="s">
        <v>116</v>
      </c>
      <c r="B783" s="14" t="s">
        <v>99</v>
      </c>
      <c r="C783" s="2" t="s">
        <v>1</v>
      </c>
      <c r="D783" s="13">
        <v>3</v>
      </c>
      <c r="E783" s="11">
        <v>35977</v>
      </c>
      <c r="F783" s="100">
        <f t="shared" ref="F783:F799" si="86">ROUND(D783*E783,2)</f>
        <v>107931</v>
      </c>
      <c r="I783" s="39"/>
    </row>
    <row r="784" spans="1:9" s="21" customFormat="1" ht="16.5" outlineLevel="4" x14ac:dyDescent="0.25">
      <c r="A784" s="99" t="s">
        <v>117</v>
      </c>
      <c r="B784" s="14" t="s">
        <v>100</v>
      </c>
      <c r="C784" s="2" t="s">
        <v>1</v>
      </c>
      <c r="D784" s="13">
        <v>5</v>
      </c>
      <c r="E784" s="11">
        <v>14535</v>
      </c>
      <c r="F784" s="100">
        <f t="shared" si="86"/>
        <v>72675</v>
      </c>
      <c r="I784" s="39"/>
    </row>
    <row r="785" spans="1:9" s="21" customFormat="1" ht="16.5" outlineLevel="4" x14ac:dyDescent="0.25">
      <c r="A785" s="99" t="s">
        <v>120</v>
      </c>
      <c r="B785" s="14" t="s">
        <v>101</v>
      </c>
      <c r="C785" s="2" t="s">
        <v>1</v>
      </c>
      <c r="D785" s="13">
        <v>4</v>
      </c>
      <c r="E785" s="11">
        <v>8505</v>
      </c>
      <c r="F785" s="100">
        <f t="shared" si="86"/>
        <v>34020</v>
      </c>
      <c r="I785" s="39"/>
    </row>
    <row r="786" spans="1:9" s="21" customFormat="1" ht="16.5" outlineLevel="4" x14ac:dyDescent="0.25">
      <c r="A786" s="99" t="s">
        <v>119</v>
      </c>
      <c r="B786" s="14" t="s">
        <v>102</v>
      </c>
      <c r="C786" s="2" t="s">
        <v>60</v>
      </c>
      <c r="D786" s="13">
        <v>0</v>
      </c>
      <c r="E786" s="11">
        <v>5395</v>
      </c>
      <c r="F786" s="100">
        <f t="shared" si="86"/>
        <v>0</v>
      </c>
      <c r="I786" s="39"/>
    </row>
    <row r="787" spans="1:9" s="21" customFormat="1" ht="16.5" outlineLevel="4" x14ac:dyDescent="0.25">
      <c r="A787" s="99" t="s">
        <v>121</v>
      </c>
      <c r="B787" s="14" t="s">
        <v>103</v>
      </c>
      <c r="C787" s="2" t="s">
        <v>60</v>
      </c>
      <c r="D787" s="13">
        <v>0</v>
      </c>
      <c r="E787" s="11">
        <v>4795</v>
      </c>
      <c r="F787" s="100">
        <f t="shared" si="86"/>
        <v>0</v>
      </c>
      <c r="I787" s="39"/>
    </row>
    <row r="788" spans="1:9" s="21" customFormat="1" ht="16.5" outlineLevel="4" x14ac:dyDescent="0.25">
      <c r="A788" s="99" t="s">
        <v>122</v>
      </c>
      <c r="B788" s="14" t="s">
        <v>104</v>
      </c>
      <c r="C788" s="2" t="s">
        <v>1</v>
      </c>
      <c r="D788" s="13">
        <v>0</v>
      </c>
      <c r="E788" s="11">
        <v>63230</v>
      </c>
      <c r="F788" s="100">
        <f t="shared" si="86"/>
        <v>0</v>
      </c>
      <c r="I788" s="39"/>
    </row>
    <row r="789" spans="1:9" s="21" customFormat="1" ht="16.5" outlineLevel="4" x14ac:dyDescent="0.25">
      <c r="A789" s="99" t="s">
        <v>123</v>
      </c>
      <c r="B789" s="14" t="s">
        <v>105</v>
      </c>
      <c r="C789" s="2" t="s">
        <v>1</v>
      </c>
      <c r="D789" s="13">
        <v>0</v>
      </c>
      <c r="E789" s="11">
        <v>66788</v>
      </c>
      <c r="F789" s="100">
        <f t="shared" si="86"/>
        <v>0</v>
      </c>
      <c r="I789" s="39"/>
    </row>
    <row r="790" spans="1:9" s="21" customFormat="1" ht="16.5" outlineLevel="4" x14ac:dyDescent="0.25">
      <c r="A790" s="99" t="s">
        <v>118</v>
      </c>
      <c r="B790" s="14" t="s">
        <v>106</v>
      </c>
      <c r="C790" s="2" t="s">
        <v>1</v>
      </c>
      <c r="D790" s="13">
        <v>1</v>
      </c>
      <c r="E790" s="11">
        <v>88126</v>
      </c>
      <c r="F790" s="100">
        <f t="shared" si="86"/>
        <v>88126</v>
      </c>
      <c r="I790" s="39"/>
    </row>
    <row r="791" spans="1:9" s="21" customFormat="1" ht="16.5" outlineLevel="4" x14ac:dyDescent="0.25">
      <c r="A791" s="99" t="s">
        <v>210</v>
      </c>
      <c r="B791" s="14" t="s">
        <v>107</v>
      </c>
      <c r="C791" s="2" t="s">
        <v>1</v>
      </c>
      <c r="D791" s="13">
        <v>0</v>
      </c>
      <c r="E791" s="11">
        <v>203351</v>
      </c>
      <c r="F791" s="100">
        <f t="shared" si="86"/>
        <v>0</v>
      </c>
      <c r="I791" s="39"/>
    </row>
    <row r="792" spans="1:9" s="21" customFormat="1" ht="33" outlineLevel="4" x14ac:dyDescent="0.25">
      <c r="A792" s="99" t="s">
        <v>425</v>
      </c>
      <c r="B792" s="14" t="s">
        <v>108</v>
      </c>
      <c r="C792" s="2" t="s">
        <v>1</v>
      </c>
      <c r="D792" s="13">
        <v>2</v>
      </c>
      <c r="E792" s="11">
        <v>373870</v>
      </c>
      <c r="F792" s="100">
        <f t="shared" si="86"/>
        <v>747740</v>
      </c>
      <c r="I792" s="39"/>
    </row>
    <row r="793" spans="1:9" s="21" customFormat="1" ht="16.5" outlineLevel="4" x14ac:dyDescent="0.25">
      <c r="A793" s="99" t="s">
        <v>426</v>
      </c>
      <c r="B793" s="14" t="s">
        <v>109</v>
      </c>
      <c r="C793" s="2" t="s">
        <v>1</v>
      </c>
      <c r="D793" s="13">
        <v>0</v>
      </c>
      <c r="E793" s="11">
        <v>637456</v>
      </c>
      <c r="F793" s="100">
        <f t="shared" si="86"/>
        <v>0</v>
      </c>
      <c r="I793" s="39"/>
    </row>
    <row r="794" spans="1:9" s="21" customFormat="1" ht="16.5" outlineLevel="4" x14ac:dyDescent="0.25">
      <c r="A794" s="99" t="s">
        <v>437</v>
      </c>
      <c r="B794" s="14" t="s">
        <v>110</v>
      </c>
      <c r="C794" s="2" t="s">
        <v>1</v>
      </c>
      <c r="D794" s="13">
        <v>1</v>
      </c>
      <c r="E794" s="11">
        <v>1146164</v>
      </c>
      <c r="F794" s="100">
        <f t="shared" si="86"/>
        <v>1146164</v>
      </c>
      <c r="I794" s="39"/>
    </row>
    <row r="795" spans="1:9" s="21" customFormat="1" ht="16.5" outlineLevel="4" x14ac:dyDescent="0.25">
      <c r="A795" s="99" t="s">
        <v>438</v>
      </c>
      <c r="B795" s="14" t="s">
        <v>111</v>
      </c>
      <c r="C795" s="2" t="s">
        <v>1</v>
      </c>
      <c r="D795" s="13">
        <v>0</v>
      </c>
      <c r="E795" s="11">
        <v>15265</v>
      </c>
      <c r="F795" s="100">
        <f t="shared" si="86"/>
        <v>0</v>
      </c>
      <c r="I795" s="39"/>
    </row>
    <row r="796" spans="1:9" s="21" customFormat="1" ht="16.5" outlineLevel="4" x14ac:dyDescent="0.25">
      <c r="A796" s="99" t="s">
        <v>439</v>
      </c>
      <c r="B796" s="14" t="s">
        <v>112</v>
      </c>
      <c r="C796" s="2" t="s">
        <v>1</v>
      </c>
      <c r="D796" s="13">
        <v>0</v>
      </c>
      <c r="E796" s="11">
        <v>11461</v>
      </c>
      <c r="F796" s="100">
        <f t="shared" si="86"/>
        <v>0</v>
      </c>
      <c r="I796" s="39"/>
    </row>
    <row r="797" spans="1:9" s="21" customFormat="1" ht="16.5" outlineLevel="4" x14ac:dyDescent="0.25">
      <c r="A797" s="99" t="s">
        <v>440</v>
      </c>
      <c r="B797" s="14" t="s">
        <v>113</v>
      </c>
      <c r="C797" s="2" t="s">
        <v>1</v>
      </c>
      <c r="D797" s="13">
        <v>0</v>
      </c>
      <c r="E797" s="11">
        <v>15265</v>
      </c>
      <c r="F797" s="100">
        <f t="shared" si="86"/>
        <v>0</v>
      </c>
      <c r="I797" s="39"/>
    </row>
    <row r="798" spans="1:9" s="21" customFormat="1" ht="16.5" outlineLevel="4" x14ac:dyDescent="0.25">
      <c r="A798" s="99" t="s">
        <v>427</v>
      </c>
      <c r="B798" s="14" t="s">
        <v>114</v>
      </c>
      <c r="C798" s="2" t="s">
        <v>1</v>
      </c>
      <c r="D798" s="13">
        <v>0</v>
      </c>
      <c r="E798" s="11">
        <v>64781</v>
      </c>
      <c r="F798" s="100">
        <f t="shared" si="86"/>
        <v>0</v>
      </c>
      <c r="I798" s="39"/>
    </row>
    <row r="799" spans="1:9" s="21" customFormat="1" ht="25.5" customHeight="1" outlineLevel="4" x14ac:dyDescent="0.25">
      <c r="A799" s="99" t="s">
        <v>441</v>
      </c>
      <c r="B799" s="14" t="s">
        <v>115</v>
      </c>
      <c r="C799" s="2" t="s">
        <v>1</v>
      </c>
      <c r="D799" s="13">
        <v>0</v>
      </c>
      <c r="E799" s="11">
        <v>4502552</v>
      </c>
      <c r="F799" s="100">
        <f t="shared" si="86"/>
        <v>0</v>
      </c>
      <c r="I799" s="39"/>
    </row>
    <row r="800" spans="1:9" s="21" customFormat="1" ht="16.5" customHeight="1" outlineLevel="2" x14ac:dyDescent="0.25">
      <c r="A800" s="97">
        <v>4</v>
      </c>
      <c r="B800" s="79" t="s">
        <v>211</v>
      </c>
      <c r="C800" s="12"/>
      <c r="D800" s="12"/>
      <c r="E800" s="10"/>
      <c r="F800" s="98">
        <f>F801+F804+F814+F825+F831+F837+F847+F857+F862+F867</f>
        <v>200985464.72</v>
      </c>
      <c r="I800" s="39"/>
    </row>
    <row r="801" spans="1:9" s="21" customFormat="1" ht="16.5" customHeight="1" outlineLevel="3" x14ac:dyDescent="0.25">
      <c r="A801" s="97" t="s">
        <v>212</v>
      </c>
      <c r="B801" s="79" t="s">
        <v>213</v>
      </c>
      <c r="C801" s="12"/>
      <c r="D801" s="12"/>
      <c r="E801" s="10"/>
      <c r="F801" s="98">
        <f>SUM(F802:F803)</f>
        <v>0</v>
      </c>
      <c r="I801" s="39"/>
    </row>
    <row r="802" spans="1:9" s="21" customFormat="1" ht="16.5" outlineLevel="4" x14ac:dyDescent="0.25">
      <c r="A802" s="99" t="s">
        <v>134</v>
      </c>
      <c r="B802" s="14" t="s">
        <v>214</v>
      </c>
      <c r="C802" s="2" t="s">
        <v>23</v>
      </c>
      <c r="D802" s="13">
        <v>0</v>
      </c>
      <c r="E802" s="11">
        <v>57463</v>
      </c>
      <c r="F802" s="100">
        <f t="shared" ref="F802:F803" si="87">ROUND(D802*E802,2)</f>
        <v>0</v>
      </c>
      <c r="I802" s="39"/>
    </row>
    <row r="803" spans="1:9" s="21" customFormat="1" ht="16.5" outlineLevel="4" x14ac:dyDescent="0.25">
      <c r="A803" s="99" t="s">
        <v>135</v>
      </c>
      <c r="B803" s="14" t="s">
        <v>215</v>
      </c>
      <c r="C803" s="2" t="s">
        <v>23</v>
      </c>
      <c r="D803" s="13">
        <v>0</v>
      </c>
      <c r="E803" s="11">
        <v>119160</v>
      </c>
      <c r="F803" s="100">
        <f t="shared" si="87"/>
        <v>0</v>
      </c>
      <c r="I803" s="39"/>
    </row>
    <row r="804" spans="1:9" s="21" customFormat="1" ht="16.5" customHeight="1" outlineLevel="3" x14ac:dyDescent="0.25">
      <c r="A804" s="97" t="s">
        <v>216</v>
      </c>
      <c r="B804" s="79" t="s">
        <v>217</v>
      </c>
      <c r="C804" s="12"/>
      <c r="D804" s="12"/>
      <c r="E804" s="10"/>
      <c r="F804" s="98">
        <f>SUM(F805:F813)</f>
        <v>141627681.84</v>
      </c>
      <c r="I804" s="39"/>
    </row>
    <row r="805" spans="1:9" s="21" customFormat="1" ht="16.5" outlineLevel="4" x14ac:dyDescent="0.25">
      <c r="A805" s="99" t="s">
        <v>143</v>
      </c>
      <c r="B805" s="14" t="s">
        <v>124</v>
      </c>
      <c r="C805" s="2" t="s">
        <v>23</v>
      </c>
      <c r="D805" s="13">
        <v>80.14</v>
      </c>
      <c r="E805" s="11">
        <v>57463</v>
      </c>
      <c r="F805" s="100">
        <f t="shared" ref="F805:F813" si="88">ROUND(D805*E805,2)</f>
        <v>4605084.82</v>
      </c>
      <c r="I805" s="39"/>
    </row>
    <row r="806" spans="1:9" s="21" customFormat="1" ht="16.5" outlineLevel="4" x14ac:dyDescent="0.25">
      <c r="A806" s="99" t="s">
        <v>146</v>
      </c>
      <c r="B806" s="14" t="s">
        <v>125</v>
      </c>
      <c r="C806" s="2" t="s">
        <v>23</v>
      </c>
      <c r="D806" s="13">
        <v>32.06</v>
      </c>
      <c r="E806" s="11">
        <v>119160</v>
      </c>
      <c r="F806" s="100">
        <f t="shared" si="88"/>
        <v>3820269.6</v>
      </c>
      <c r="I806" s="39"/>
    </row>
    <row r="807" spans="1:9" s="21" customFormat="1" ht="16.5" outlineLevel="4" x14ac:dyDescent="0.25">
      <c r="A807" s="99" t="s">
        <v>148</v>
      </c>
      <c r="B807" s="14" t="s">
        <v>126</v>
      </c>
      <c r="C807" s="2" t="s">
        <v>23</v>
      </c>
      <c r="D807" s="13">
        <v>30.05</v>
      </c>
      <c r="E807" s="11">
        <v>686519</v>
      </c>
      <c r="F807" s="100">
        <f t="shared" si="88"/>
        <v>20629895.949999999</v>
      </c>
      <c r="I807" s="39"/>
    </row>
    <row r="808" spans="1:9" s="21" customFormat="1" ht="16.5" outlineLevel="4" x14ac:dyDescent="0.25">
      <c r="A808" s="99" t="s">
        <v>145</v>
      </c>
      <c r="B808" s="14" t="s">
        <v>127</v>
      </c>
      <c r="C808" s="2" t="s">
        <v>23</v>
      </c>
      <c r="D808" s="13">
        <v>11.84</v>
      </c>
      <c r="E808" s="11">
        <v>1161272</v>
      </c>
      <c r="F808" s="100">
        <f t="shared" si="88"/>
        <v>13749460.48</v>
      </c>
      <c r="I808" s="39"/>
    </row>
    <row r="809" spans="1:9" s="21" customFormat="1" ht="16.5" outlineLevel="4" x14ac:dyDescent="0.25">
      <c r="A809" s="99" t="s">
        <v>144</v>
      </c>
      <c r="B809" s="14" t="s">
        <v>128</v>
      </c>
      <c r="C809" s="2" t="s">
        <v>24</v>
      </c>
      <c r="D809" s="13">
        <v>281.51</v>
      </c>
      <c r="E809" s="11">
        <v>102742</v>
      </c>
      <c r="F809" s="100">
        <f t="shared" si="88"/>
        <v>28922900.420000002</v>
      </c>
      <c r="I809" s="39"/>
    </row>
    <row r="810" spans="1:9" s="21" customFormat="1" ht="16.5" outlineLevel="4" x14ac:dyDescent="0.25">
      <c r="A810" s="99" t="s">
        <v>149</v>
      </c>
      <c r="B810" s="14" t="s">
        <v>129</v>
      </c>
      <c r="C810" s="2" t="s">
        <v>60</v>
      </c>
      <c r="D810" s="13">
        <v>340.6</v>
      </c>
      <c r="E810" s="11">
        <v>34298</v>
      </c>
      <c r="F810" s="100">
        <f t="shared" si="88"/>
        <v>11681898.800000001</v>
      </c>
      <c r="I810" s="39"/>
    </row>
    <row r="811" spans="1:9" s="21" customFormat="1" ht="16.5" outlineLevel="4" x14ac:dyDescent="0.25">
      <c r="A811" s="99" t="s">
        <v>147</v>
      </c>
      <c r="B811" s="14" t="s">
        <v>130</v>
      </c>
      <c r="C811" s="2" t="s">
        <v>60</v>
      </c>
      <c r="D811" s="13">
        <v>1188.74</v>
      </c>
      <c r="E811" s="11">
        <v>10109</v>
      </c>
      <c r="F811" s="100">
        <f t="shared" si="88"/>
        <v>12016972.66</v>
      </c>
      <c r="I811" s="39"/>
    </row>
    <row r="812" spans="1:9" s="21" customFormat="1" ht="16.5" outlineLevel="4" x14ac:dyDescent="0.25">
      <c r="A812" s="99" t="s">
        <v>150</v>
      </c>
      <c r="B812" s="14" t="s">
        <v>131</v>
      </c>
      <c r="C812" s="2" t="s">
        <v>24</v>
      </c>
      <c r="D812" s="13">
        <v>600.38</v>
      </c>
      <c r="E812" s="11">
        <v>44617</v>
      </c>
      <c r="F812" s="100">
        <f t="shared" si="88"/>
        <v>26787154.460000001</v>
      </c>
      <c r="I812" s="39"/>
    </row>
    <row r="813" spans="1:9" s="21" customFormat="1" ht="16.5" outlineLevel="4" x14ac:dyDescent="0.25">
      <c r="A813" s="99" t="s">
        <v>151</v>
      </c>
      <c r="B813" s="14" t="s">
        <v>132</v>
      </c>
      <c r="C813" s="2" t="s">
        <v>133</v>
      </c>
      <c r="D813" s="13">
        <v>2815.67</v>
      </c>
      <c r="E813" s="11">
        <v>6895</v>
      </c>
      <c r="F813" s="100">
        <f t="shared" si="88"/>
        <v>19414044.649999999</v>
      </c>
      <c r="I813" s="39"/>
    </row>
    <row r="814" spans="1:9" s="21" customFormat="1" ht="16.5" customHeight="1" outlineLevel="3" x14ac:dyDescent="0.25">
      <c r="A814" s="97" t="s">
        <v>218</v>
      </c>
      <c r="B814" s="79" t="s">
        <v>219</v>
      </c>
      <c r="C814" s="12"/>
      <c r="D814" s="12"/>
      <c r="E814" s="10"/>
      <c r="F814" s="98">
        <f>SUM(F815:F824)</f>
        <v>5353697.78</v>
      </c>
      <c r="I814" s="39"/>
    </row>
    <row r="815" spans="1:9" s="21" customFormat="1" ht="16.5" outlineLevel="4" x14ac:dyDescent="0.25">
      <c r="A815" s="99" t="s">
        <v>155</v>
      </c>
      <c r="B815" s="14" t="s">
        <v>124</v>
      </c>
      <c r="C815" s="2" t="s">
        <v>23</v>
      </c>
      <c r="D815" s="13">
        <v>0.18</v>
      </c>
      <c r="E815" s="11">
        <v>57463</v>
      </c>
      <c r="F815" s="100">
        <f t="shared" ref="F815:F824" si="89">ROUND(D815*E815,2)</f>
        <v>10343.34</v>
      </c>
      <c r="I815" s="39"/>
    </row>
    <row r="816" spans="1:9" s="21" customFormat="1" ht="16.5" outlineLevel="4" x14ac:dyDescent="0.25">
      <c r="A816" s="99" t="s">
        <v>156</v>
      </c>
      <c r="B816" s="14" t="s">
        <v>125</v>
      </c>
      <c r="C816" s="2" t="s">
        <v>23</v>
      </c>
      <c r="D816" s="13">
        <v>0.05</v>
      </c>
      <c r="E816" s="11">
        <v>119160</v>
      </c>
      <c r="F816" s="100">
        <f t="shared" si="89"/>
        <v>5958</v>
      </c>
      <c r="I816" s="39"/>
    </row>
    <row r="817" spans="1:9" s="21" customFormat="1" ht="16.5" outlineLevel="4" x14ac:dyDescent="0.25">
      <c r="A817" s="99" t="s">
        <v>157</v>
      </c>
      <c r="B817" s="14" t="s">
        <v>136</v>
      </c>
      <c r="C817" s="2" t="s">
        <v>23</v>
      </c>
      <c r="D817" s="13">
        <v>0.13</v>
      </c>
      <c r="E817" s="11">
        <v>686519</v>
      </c>
      <c r="F817" s="100">
        <f t="shared" si="89"/>
        <v>89247.47</v>
      </c>
      <c r="I817" s="39"/>
    </row>
    <row r="818" spans="1:9" s="21" customFormat="1" ht="16.5" outlineLevel="4" x14ac:dyDescent="0.25">
      <c r="A818" s="99" t="s">
        <v>158</v>
      </c>
      <c r="B818" s="14" t="s">
        <v>129</v>
      </c>
      <c r="C818" s="2" t="s">
        <v>23</v>
      </c>
      <c r="D818" s="13">
        <v>67.260000000000005</v>
      </c>
      <c r="E818" s="11">
        <v>34298</v>
      </c>
      <c r="F818" s="100">
        <f t="shared" si="89"/>
        <v>2306883.48</v>
      </c>
      <c r="I818" s="39"/>
    </row>
    <row r="819" spans="1:9" s="21" customFormat="1" ht="16.5" outlineLevel="4" x14ac:dyDescent="0.25">
      <c r="A819" s="99" t="s">
        <v>159</v>
      </c>
      <c r="B819" s="14" t="s">
        <v>137</v>
      </c>
      <c r="C819" s="2" t="s">
        <v>24</v>
      </c>
      <c r="D819" s="13">
        <v>67.760000000000005</v>
      </c>
      <c r="E819" s="11">
        <v>10109</v>
      </c>
      <c r="F819" s="100">
        <f t="shared" si="89"/>
        <v>684985.84</v>
      </c>
      <c r="I819" s="39"/>
    </row>
    <row r="820" spans="1:9" s="21" customFormat="1" ht="16.5" outlineLevel="4" x14ac:dyDescent="0.25">
      <c r="A820" s="99" t="s">
        <v>220</v>
      </c>
      <c r="B820" s="14" t="s">
        <v>138</v>
      </c>
      <c r="C820" s="2" t="s">
        <v>60</v>
      </c>
      <c r="D820" s="13">
        <v>18.850000000000001</v>
      </c>
      <c r="E820" s="11">
        <v>40047</v>
      </c>
      <c r="F820" s="100">
        <f t="shared" si="89"/>
        <v>754885.95</v>
      </c>
      <c r="I820" s="39"/>
    </row>
    <row r="821" spans="1:9" s="21" customFormat="1" ht="16.5" outlineLevel="4" x14ac:dyDescent="0.25">
      <c r="A821" s="99" t="s">
        <v>221</v>
      </c>
      <c r="B821" s="14" t="s">
        <v>139</v>
      </c>
      <c r="C821" s="2" t="s">
        <v>60</v>
      </c>
      <c r="D821" s="13">
        <v>9</v>
      </c>
      <c r="E821" s="11">
        <v>129903</v>
      </c>
      <c r="F821" s="100">
        <f t="shared" si="89"/>
        <v>1169127</v>
      </c>
      <c r="I821" s="39"/>
    </row>
    <row r="822" spans="1:9" s="21" customFormat="1" ht="16.5" outlineLevel="4" x14ac:dyDescent="0.25">
      <c r="A822" s="99" t="s">
        <v>222</v>
      </c>
      <c r="B822" s="14" t="s">
        <v>132</v>
      </c>
      <c r="C822" s="2" t="s">
        <v>133</v>
      </c>
      <c r="D822" s="13">
        <v>20.8</v>
      </c>
      <c r="E822" s="11">
        <v>6903</v>
      </c>
      <c r="F822" s="100">
        <f t="shared" si="89"/>
        <v>143582.39999999999</v>
      </c>
      <c r="I822" s="39"/>
    </row>
    <row r="823" spans="1:9" s="21" customFormat="1" ht="16.5" outlineLevel="4" x14ac:dyDescent="0.25">
      <c r="A823" s="99" t="s">
        <v>223</v>
      </c>
      <c r="B823" s="14" t="s">
        <v>140</v>
      </c>
      <c r="C823" s="2" t="s">
        <v>133</v>
      </c>
      <c r="D823" s="13">
        <v>10.220000000000001</v>
      </c>
      <c r="E823" s="11">
        <v>7865</v>
      </c>
      <c r="F823" s="100">
        <f t="shared" si="89"/>
        <v>80380.3</v>
      </c>
      <c r="I823" s="39"/>
    </row>
    <row r="824" spans="1:9" s="21" customFormat="1" ht="16.5" outlineLevel="4" x14ac:dyDescent="0.25">
      <c r="A824" s="99" t="s">
        <v>224</v>
      </c>
      <c r="B824" s="14" t="s">
        <v>141</v>
      </c>
      <c r="C824" s="2" t="s">
        <v>1</v>
      </c>
      <c r="D824" s="13">
        <v>16</v>
      </c>
      <c r="E824" s="11">
        <v>6769</v>
      </c>
      <c r="F824" s="100">
        <f t="shared" si="89"/>
        <v>108304</v>
      </c>
      <c r="I824" s="39"/>
    </row>
    <row r="825" spans="1:9" s="21" customFormat="1" ht="16.5" customHeight="1" outlineLevel="3" x14ac:dyDescent="0.25">
      <c r="A825" s="97" t="s">
        <v>225</v>
      </c>
      <c r="B825" s="79" t="s">
        <v>226</v>
      </c>
      <c r="C825" s="12"/>
      <c r="D825" s="12"/>
      <c r="E825" s="10"/>
      <c r="F825" s="98">
        <f>SUM(F826:F830)</f>
        <v>6089291.1600000001</v>
      </c>
      <c r="I825" s="39"/>
    </row>
    <row r="826" spans="1:9" s="21" customFormat="1" ht="16.5" outlineLevel="4" x14ac:dyDescent="0.25">
      <c r="A826" s="99" t="s">
        <v>167</v>
      </c>
      <c r="B826" s="14" t="s">
        <v>124</v>
      </c>
      <c r="C826" s="2" t="s">
        <v>23</v>
      </c>
      <c r="D826" s="13">
        <v>5.66</v>
      </c>
      <c r="E826" s="11">
        <v>57463</v>
      </c>
      <c r="F826" s="100">
        <f t="shared" ref="F826:F830" si="90">ROUND(D826*E826,2)</f>
        <v>325240.58</v>
      </c>
      <c r="I826" s="39"/>
    </row>
    <row r="827" spans="1:9" s="21" customFormat="1" ht="16.5" outlineLevel="4" x14ac:dyDescent="0.25">
      <c r="A827" s="99" t="s">
        <v>170</v>
      </c>
      <c r="B827" s="14" t="s">
        <v>125</v>
      </c>
      <c r="C827" s="2" t="s">
        <v>23</v>
      </c>
      <c r="D827" s="13">
        <v>5.66</v>
      </c>
      <c r="E827" s="11">
        <v>119160</v>
      </c>
      <c r="F827" s="100">
        <f t="shared" si="90"/>
        <v>674445.6</v>
      </c>
      <c r="I827" s="39"/>
    </row>
    <row r="828" spans="1:9" s="21" customFormat="1" ht="16.5" outlineLevel="4" x14ac:dyDescent="0.25">
      <c r="A828" s="99" t="s">
        <v>168</v>
      </c>
      <c r="B828" s="14" t="s">
        <v>227</v>
      </c>
      <c r="C828" s="2" t="s">
        <v>23</v>
      </c>
      <c r="D828" s="13">
        <v>5.33</v>
      </c>
      <c r="E828" s="11">
        <v>822168</v>
      </c>
      <c r="F828" s="100">
        <f t="shared" si="90"/>
        <v>4382155.4400000004</v>
      </c>
      <c r="I828" s="39"/>
    </row>
    <row r="829" spans="1:9" s="21" customFormat="1" ht="16.5" outlineLevel="4" x14ac:dyDescent="0.25">
      <c r="A829" s="99" t="s">
        <v>171</v>
      </c>
      <c r="B829" s="14" t="s">
        <v>228</v>
      </c>
      <c r="C829" s="2" t="s">
        <v>133</v>
      </c>
      <c r="D829" s="13">
        <v>81.3</v>
      </c>
      <c r="E829" s="11">
        <v>8392</v>
      </c>
      <c r="F829" s="100">
        <f t="shared" si="90"/>
        <v>682269.6</v>
      </c>
      <c r="I829" s="39"/>
    </row>
    <row r="830" spans="1:9" s="21" customFormat="1" ht="16.5" outlineLevel="4" x14ac:dyDescent="0.25">
      <c r="A830" s="99" t="s">
        <v>172</v>
      </c>
      <c r="B830" s="14" t="s">
        <v>229</v>
      </c>
      <c r="C830" s="2" t="s">
        <v>60</v>
      </c>
      <c r="D830" s="13">
        <v>8.74</v>
      </c>
      <c r="E830" s="11">
        <v>2881</v>
      </c>
      <c r="F830" s="100">
        <f t="shared" si="90"/>
        <v>25179.94</v>
      </c>
      <c r="I830" s="39"/>
    </row>
    <row r="831" spans="1:9" s="21" customFormat="1" ht="34.5" customHeight="1" outlineLevel="3" x14ac:dyDescent="0.25">
      <c r="A831" s="97" t="s">
        <v>230</v>
      </c>
      <c r="B831" s="80" t="s">
        <v>142</v>
      </c>
      <c r="C831" s="12"/>
      <c r="D831" s="12"/>
      <c r="E831" s="10"/>
      <c r="F831" s="98">
        <f>SUM(F832:F836)</f>
        <v>6021967.7600000007</v>
      </c>
      <c r="I831" s="39"/>
    </row>
    <row r="832" spans="1:9" s="21" customFormat="1" ht="16.5" outlineLevel="4" x14ac:dyDescent="0.25">
      <c r="A832" s="99" t="s">
        <v>175</v>
      </c>
      <c r="B832" s="14" t="s">
        <v>124</v>
      </c>
      <c r="C832" s="2" t="s">
        <v>23</v>
      </c>
      <c r="D832" s="13">
        <v>8.11</v>
      </c>
      <c r="E832" s="11">
        <v>57463</v>
      </c>
      <c r="F832" s="100">
        <f t="shared" ref="F832:F836" si="91">ROUND(D832*E832,2)</f>
        <v>466024.93</v>
      </c>
      <c r="I832" s="39"/>
    </row>
    <row r="833" spans="1:9" s="21" customFormat="1" ht="16.5" outlineLevel="4" x14ac:dyDescent="0.25">
      <c r="A833" s="99" t="s">
        <v>176</v>
      </c>
      <c r="B833" s="14" t="s">
        <v>125</v>
      </c>
      <c r="C833" s="2" t="s">
        <v>23</v>
      </c>
      <c r="D833" s="13">
        <v>7.3</v>
      </c>
      <c r="E833" s="11">
        <v>119160</v>
      </c>
      <c r="F833" s="100">
        <f t="shared" si="91"/>
        <v>869868</v>
      </c>
      <c r="I833" s="39"/>
    </row>
    <row r="834" spans="1:9" s="21" customFormat="1" ht="16.5" outlineLevel="4" x14ac:dyDescent="0.25">
      <c r="A834" s="99" t="s">
        <v>177</v>
      </c>
      <c r="B834" s="14" t="s">
        <v>152</v>
      </c>
      <c r="C834" s="2" t="s">
        <v>23</v>
      </c>
      <c r="D834" s="13">
        <v>2.81</v>
      </c>
      <c r="E834" s="11">
        <v>135611</v>
      </c>
      <c r="F834" s="100">
        <f t="shared" si="91"/>
        <v>381066.91</v>
      </c>
      <c r="I834" s="39"/>
    </row>
    <row r="835" spans="1:9" s="21" customFormat="1" ht="16.5" outlineLevel="4" x14ac:dyDescent="0.25">
      <c r="A835" s="99" t="s">
        <v>178</v>
      </c>
      <c r="B835" s="14" t="s">
        <v>153</v>
      </c>
      <c r="C835" s="2" t="s">
        <v>24</v>
      </c>
      <c r="D835" s="13">
        <v>48.21</v>
      </c>
      <c r="E835" s="11">
        <v>58111</v>
      </c>
      <c r="F835" s="100">
        <f t="shared" si="91"/>
        <v>2801531.31</v>
      </c>
      <c r="I835" s="39"/>
    </row>
    <row r="836" spans="1:9" s="21" customFormat="1" ht="16.5" outlineLevel="4" x14ac:dyDescent="0.25">
      <c r="A836" s="99" t="s">
        <v>179</v>
      </c>
      <c r="B836" s="14" t="s">
        <v>154</v>
      </c>
      <c r="C836" s="2" t="s">
        <v>23</v>
      </c>
      <c r="D836" s="13">
        <v>2.19</v>
      </c>
      <c r="E836" s="11">
        <v>686519</v>
      </c>
      <c r="F836" s="100">
        <f t="shared" si="91"/>
        <v>1503476.61</v>
      </c>
      <c r="I836" s="39"/>
    </row>
    <row r="837" spans="1:9" s="21" customFormat="1" ht="30.75" customHeight="1" outlineLevel="3" x14ac:dyDescent="0.25">
      <c r="A837" s="97" t="s">
        <v>231</v>
      </c>
      <c r="B837" s="80" t="s">
        <v>232</v>
      </c>
      <c r="C837" s="12"/>
      <c r="D837" s="12"/>
      <c r="E837" s="10"/>
      <c r="F837" s="98">
        <f>SUM(F838:F846)</f>
        <v>7420344.2800000003</v>
      </c>
      <c r="I837" s="39"/>
    </row>
    <row r="838" spans="1:9" s="21" customFormat="1" ht="16.5" outlineLevel="4" x14ac:dyDescent="0.25">
      <c r="A838" s="99" t="s">
        <v>233</v>
      </c>
      <c r="B838" s="14" t="s">
        <v>160</v>
      </c>
      <c r="C838" s="2" t="s">
        <v>60</v>
      </c>
      <c r="D838" s="13">
        <v>144</v>
      </c>
      <c r="E838" s="11">
        <v>18523</v>
      </c>
      <c r="F838" s="100">
        <f t="shared" ref="F838:F846" si="92">ROUND(D838*E838,2)</f>
        <v>2667312</v>
      </c>
      <c r="I838" s="39"/>
    </row>
    <row r="839" spans="1:9" s="21" customFormat="1" ht="16.5" outlineLevel="4" x14ac:dyDescent="0.25">
      <c r="A839" s="99" t="s">
        <v>234</v>
      </c>
      <c r="B839" s="14" t="s">
        <v>161</v>
      </c>
      <c r="C839" s="2" t="s">
        <v>133</v>
      </c>
      <c r="D839" s="13">
        <v>165.75</v>
      </c>
      <c r="E839" s="11">
        <v>9737</v>
      </c>
      <c r="F839" s="100">
        <f t="shared" si="92"/>
        <v>1613907.75</v>
      </c>
      <c r="I839" s="39"/>
    </row>
    <row r="840" spans="1:9" s="21" customFormat="1" ht="16.5" outlineLevel="4" x14ac:dyDescent="0.25">
      <c r="A840" s="99" t="s">
        <v>235</v>
      </c>
      <c r="B840" s="14" t="s">
        <v>162</v>
      </c>
      <c r="C840" s="2" t="s">
        <v>60</v>
      </c>
      <c r="D840" s="13">
        <v>34.39</v>
      </c>
      <c r="E840" s="11">
        <v>13442</v>
      </c>
      <c r="F840" s="100">
        <f t="shared" si="92"/>
        <v>462270.38</v>
      </c>
      <c r="I840" s="39"/>
    </row>
    <row r="841" spans="1:9" s="21" customFormat="1" ht="16.5" outlineLevel="4" x14ac:dyDescent="0.25">
      <c r="A841" s="99" t="s">
        <v>236</v>
      </c>
      <c r="B841" s="14" t="s">
        <v>163</v>
      </c>
      <c r="C841" s="2" t="s">
        <v>133</v>
      </c>
      <c r="D841" s="13">
        <v>58.46</v>
      </c>
      <c r="E841" s="11">
        <v>9033</v>
      </c>
      <c r="F841" s="100">
        <f t="shared" si="92"/>
        <v>528069.18000000005</v>
      </c>
      <c r="I841" s="39"/>
    </row>
    <row r="842" spans="1:9" s="21" customFormat="1" ht="16.5" outlineLevel="4" x14ac:dyDescent="0.25">
      <c r="A842" s="99" t="s">
        <v>237</v>
      </c>
      <c r="B842" s="14" t="s">
        <v>164</v>
      </c>
      <c r="C842" s="2" t="s">
        <v>23</v>
      </c>
      <c r="D842" s="13">
        <v>5.56</v>
      </c>
      <c r="E842" s="11">
        <v>26463</v>
      </c>
      <c r="F842" s="100">
        <f t="shared" si="92"/>
        <v>147134.28</v>
      </c>
      <c r="I842" s="39"/>
    </row>
    <row r="843" spans="1:9" s="21" customFormat="1" ht="16.5" outlineLevel="4" x14ac:dyDescent="0.25">
      <c r="A843" s="99" t="s">
        <v>238</v>
      </c>
      <c r="B843" s="14" t="s">
        <v>165</v>
      </c>
      <c r="C843" s="2" t="s">
        <v>23</v>
      </c>
      <c r="D843" s="13">
        <v>0.2</v>
      </c>
      <c r="E843" s="11">
        <v>402739</v>
      </c>
      <c r="F843" s="100">
        <f t="shared" si="92"/>
        <v>80547.8</v>
      </c>
      <c r="I843" s="39"/>
    </row>
    <row r="844" spans="1:9" s="21" customFormat="1" ht="16.5" outlineLevel="4" x14ac:dyDescent="0.25">
      <c r="A844" s="99" t="s">
        <v>239</v>
      </c>
      <c r="B844" s="14" t="s">
        <v>166</v>
      </c>
      <c r="C844" s="2" t="s">
        <v>23</v>
      </c>
      <c r="D844" s="13">
        <v>1.96</v>
      </c>
      <c r="E844" s="11">
        <v>686519</v>
      </c>
      <c r="F844" s="100">
        <f t="shared" si="92"/>
        <v>1345577.24</v>
      </c>
      <c r="I844" s="39"/>
    </row>
    <row r="845" spans="1:9" s="21" customFormat="1" ht="16.5" outlineLevel="4" x14ac:dyDescent="0.25">
      <c r="A845" s="99" t="s">
        <v>240</v>
      </c>
      <c r="B845" s="14" t="s">
        <v>132</v>
      </c>
      <c r="C845" s="2" t="s">
        <v>133</v>
      </c>
      <c r="D845" s="13">
        <v>83.47</v>
      </c>
      <c r="E845" s="11">
        <v>6895</v>
      </c>
      <c r="F845" s="100">
        <f t="shared" si="92"/>
        <v>575525.65</v>
      </c>
      <c r="I845" s="39"/>
    </row>
    <row r="846" spans="1:9" s="21" customFormat="1" ht="16.5" outlineLevel="4" x14ac:dyDescent="0.25">
      <c r="A846" s="99" t="s">
        <v>241</v>
      </c>
      <c r="B846" s="14" t="s">
        <v>124</v>
      </c>
      <c r="C846" s="2" t="s">
        <v>23</v>
      </c>
      <c r="D846" s="13">
        <v>7.52</v>
      </c>
      <c r="E846" s="11">
        <v>0</v>
      </c>
      <c r="F846" s="100">
        <f t="shared" si="92"/>
        <v>0</v>
      </c>
      <c r="I846" s="39"/>
    </row>
    <row r="847" spans="1:9" s="21" customFormat="1" ht="30.75" customHeight="1" outlineLevel="3" x14ac:dyDescent="0.25">
      <c r="A847" s="97" t="s">
        <v>242</v>
      </c>
      <c r="B847" s="80" t="s">
        <v>173</v>
      </c>
      <c r="C847" s="12"/>
      <c r="D847" s="12"/>
      <c r="E847" s="10"/>
      <c r="F847" s="98">
        <f>SUM(F848:F856)</f>
        <v>29575087.710000001</v>
      </c>
      <c r="I847" s="39"/>
    </row>
    <row r="848" spans="1:9" s="21" customFormat="1" ht="16.5" outlineLevel="4" x14ac:dyDescent="0.25">
      <c r="A848" s="99" t="s">
        <v>62</v>
      </c>
      <c r="B848" s="14" t="s">
        <v>160</v>
      </c>
      <c r="C848" s="2" t="s">
        <v>60</v>
      </c>
      <c r="D848" s="13">
        <v>273.07</v>
      </c>
      <c r="E848" s="11">
        <v>18523</v>
      </c>
      <c r="F848" s="100">
        <f t="shared" ref="F848:F856" si="93">ROUND(D848*E848,2)</f>
        <v>5058075.6100000003</v>
      </c>
      <c r="I848" s="39"/>
    </row>
    <row r="849" spans="1:9" s="21" customFormat="1" ht="16.5" outlineLevel="4" x14ac:dyDescent="0.25">
      <c r="A849" s="99" t="s">
        <v>243</v>
      </c>
      <c r="B849" s="14" t="s">
        <v>161</v>
      </c>
      <c r="C849" s="2" t="s">
        <v>133</v>
      </c>
      <c r="D849" s="13">
        <v>415.31</v>
      </c>
      <c r="E849" s="11">
        <v>9737</v>
      </c>
      <c r="F849" s="100">
        <f t="shared" si="93"/>
        <v>4043873.47</v>
      </c>
      <c r="I849" s="39"/>
    </row>
    <row r="850" spans="1:9" s="21" customFormat="1" ht="16.5" outlineLevel="4" x14ac:dyDescent="0.25">
      <c r="A850" s="99" t="s">
        <v>244</v>
      </c>
      <c r="B850" s="14" t="s">
        <v>174</v>
      </c>
      <c r="C850" s="2" t="s">
        <v>60</v>
      </c>
      <c r="D850" s="13">
        <v>118.14</v>
      </c>
      <c r="E850" s="11">
        <v>13442</v>
      </c>
      <c r="F850" s="100">
        <f t="shared" si="93"/>
        <v>1588037.88</v>
      </c>
      <c r="I850" s="39"/>
    </row>
    <row r="851" spans="1:9" s="21" customFormat="1" ht="16.5" outlineLevel="4" x14ac:dyDescent="0.25">
      <c r="A851" s="99" t="s">
        <v>245</v>
      </c>
      <c r="B851" s="14" t="s">
        <v>163</v>
      </c>
      <c r="C851" s="2" t="s">
        <v>133</v>
      </c>
      <c r="D851" s="13">
        <v>67.39</v>
      </c>
      <c r="E851" s="11">
        <v>9033</v>
      </c>
      <c r="F851" s="100">
        <f t="shared" si="93"/>
        <v>608733.87</v>
      </c>
      <c r="I851" s="39"/>
    </row>
    <row r="852" spans="1:9" s="21" customFormat="1" ht="16.5" outlineLevel="4" x14ac:dyDescent="0.25">
      <c r="A852" s="99" t="s">
        <v>442</v>
      </c>
      <c r="B852" s="14" t="s">
        <v>164</v>
      </c>
      <c r="C852" s="2" t="s">
        <v>23</v>
      </c>
      <c r="D852" s="13">
        <v>33.36</v>
      </c>
      <c r="E852" s="11">
        <v>110128</v>
      </c>
      <c r="F852" s="100">
        <f t="shared" si="93"/>
        <v>3673870.08</v>
      </c>
      <c r="I852" s="39"/>
    </row>
    <row r="853" spans="1:9" s="21" customFormat="1" ht="16.5" outlineLevel="4" x14ac:dyDescent="0.25">
      <c r="A853" s="99" t="s">
        <v>443</v>
      </c>
      <c r="B853" s="14" t="s">
        <v>165</v>
      </c>
      <c r="C853" s="2" t="s">
        <v>23</v>
      </c>
      <c r="D853" s="13">
        <v>1.2</v>
      </c>
      <c r="E853" s="11">
        <v>402739</v>
      </c>
      <c r="F853" s="100">
        <f t="shared" si="93"/>
        <v>483286.8</v>
      </c>
      <c r="I853" s="39"/>
    </row>
    <row r="854" spans="1:9" s="21" customFormat="1" ht="16.5" outlineLevel="4" x14ac:dyDescent="0.25">
      <c r="A854" s="99" t="s">
        <v>444</v>
      </c>
      <c r="B854" s="14" t="s">
        <v>166</v>
      </c>
      <c r="C854" s="2" t="s">
        <v>23</v>
      </c>
      <c r="D854" s="13">
        <v>11.76</v>
      </c>
      <c r="E854" s="11">
        <v>686519</v>
      </c>
      <c r="F854" s="100">
        <f t="shared" si="93"/>
        <v>8073463.4400000004</v>
      </c>
      <c r="I854" s="39"/>
    </row>
    <row r="855" spans="1:9" s="21" customFormat="1" ht="16.5" outlineLevel="4" x14ac:dyDescent="0.25">
      <c r="A855" s="99" t="s">
        <v>445</v>
      </c>
      <c r="B855" s="14" t="s">
        <v>132</v>
      </c>
      <c r="C855" s="2" t="s">
        <v>133</v>
      </c>
      <c r="D855" s="13">
        <v>500.8</v>
      </c>
      <c r="E855" s="11">
        <v>6895</v>
      </c>
      <c r="F855" s="100">
        <f t="shared" si="93"/>
        <v>3453016</v>
      </c>
      <c r="I855" s="39"/>
    </row>
    <row r="856" spans="1:9" s="21" customFormat="1" ht="16.5" outlineLevel="4" x14ac:dyDescent="0.25">
      <c r="A856" s="99" t="s">
        <v>446</v>
      </c>
      <c r="B856" s="14" t="s">
        <v>124</v>
      </c>
      <c r="C856" s="2" t="s">
        <v>23</v>
      </c>
      <c r="D856" s="13">
        <v>45.12</v>
      </c>
      <c r="E856" s="11">
        <v>57463</v>
      </c>
      <c r="F856" s="100">
        <f t="shared" si="93"/>
        <v>2592730.56</v>
      </c>
      <c r="I856" s="39"/>
    </row>
    <row r="857" spans="1:9" s="21" customFormat="1" ht="30.75" customHeight="1" outlineLevel="3" x14ac:dyDescent="0.25">
      <c r="A857" s="97" t="s">
        <v>422</v>
      </c>
      <c r="B857" s="80" t="s">
        <v>246</v>
      </c>
      <c r="C857" s="12"/>
      <c r="D857" s="12"/>
      <c r="E857" s="10"/>
      <c r="F857" s="98">
        <f>SUM(F858:F861)</f>
        <v>4047717.8499999996</v>
      </c>
      <c r="I857" s="39"/>
    </row>
    <row r="858" spans="1:9" s="21" customFormat="1" ht="16.5" outlineLevel="4" x14ac:dyDescent="0.25">
      <c r="A858" s="99" t="s">
        <v>447</v>
      </c>
      <c r="B858" s="14" t="s">
        <v>160</v>
      </c>
      <c r="C858" s="2" t="s">
        <v>60</v>
      </c>
      <c r="D858" s="13">
        <v>136.53</v>
      </c>
      <c r="E858" s="11">
        <v>18523</v>
      </c>
      <c r="F858" s="100">
        <f t="shared" ref="F858:F861" si="94">ROUND(D858*E858,2)</f>
        <v>2528945.19</v>
      </c>
      <c r="I858" s="39"/>
    </row>
    <row r="859" spans="1:9" s="21" customFormat="1" ht="16.5" outlineLevel="4" x14ac:dyDescent="0.25">
      <c r="A859" s="99" t="s">
        <v>448</v>
      </c>
      <c r="B859" s="14" t="s">
        <v>161</v>
      </c>
      <c r="C859" s="2" t="s">
        <v>133</v>
      </c>
      <c r="D859" s="13">
        <v>65.150000000000006</v>
      </c>
      <c r="E859" s="11">
        <v>11786</v>
      </c>
      <c r="F859" s="100">
        <f t="shared" si="94"/>
        <v>767857.9</v>
      </c>
      <c r="I859" s="39"/>
    </row>
    <row r="860" spans="1:9" s="21" customFormat="1" ht="16.5" outlineLevel="4" x14ac:dyDescent="0.25">
      <c r="A860" s="99" t="s">
        <v>449</v>
      </c>
      <c r="B860" s="14" t="s">
        <v>162</v>
      </c>
      <c r="C860" s="2" t="s">
        <v>60</v>
      </c>
      <c r="D860" s="13">
        <v>28.08</v>
      </c>
      <c r="E860" s="11">
        <v>13442</v>
      </c>
      <c r="F860" s="100">
        <f t="shared" si="94"/>
        <v>377451.36</v>
      </c>
      <c r="I860" s="39"/>
    </row>
    <row r="861" spans="1:9" s="21" customFormat="1" ht="16.5" outlineLevel="4" x14ac:dyDescent="0.25">
      <c r="A861" s="99" t="s">
        <v>450</v>
      </c>
      <c r="B861" s="14" t="s">
        <v>163</v>
      </c>
      <c r="C861" s="2" t="s">
        <v>133</v>
      </c>
      <c r="D861" s="13">
        <v>33.700000000000003</v>
      </c>
      <c r="E861" s="11">
        <v>11082</v>
      </c>
      <c r="F861" s="100">
        <f t="shared" si="94"/>
        <v>373463.4</v>
      </c>
      <c r="I861" s="39"/>
    </row>
    <row r="862" spans="1:9" s="21" customFormat="1" ht="30.75" customHeight="1" outlineLevel="3" x14ac:dyDescent="0.25">
      <c r="A862" s="97" t="s">
        <v>247</v>
      </c>
      <c r="B862" s="80" t="s">
        <v>248</v>
      </c>
      <c r="C862" s="12"/>
      <c r="D862" s="12"/>
      <c r="E862" s="10"/>
      <c r="F862" s="98">
        <f>SUM(F863:F866)</f>
        <v>0</v>
      </c>
      <c r="I862" s="39"/>
    </row>
    <row r="863" spans="1:9" s="21" customFormat="1" ht="16.5" outlineLevel="4" x14ac:dyDescent="0.25">
      <c r="A863" s="99" t="s">
        <v>249</v>
      </c>
      <c r="B863" s="14" t="s">
        <v>250</v>
      </c>
      <c r="C863" s="2" t="s">
        <v>23</v>
      </c>
      <c r="D863" s="13">
        <v>0</v>
      </c>
      <c r="E863" s="11">
        <v>686519</v>
      </c>
      <c r="F863" s="100">
        <f t="shared" ref="F863:F866" si="95">ROUND(D863*E863,2)</f>
        <v>0</v>
      </c>
      <c r="I863" s="39"/>
    </row>
    <row r="864" spans="1:9" s="21" customFormat="1" ht="16.5" outlineLevel="4" x14ac:dyDescent="0.25">
      <c r="A864" s="99" t="s">
        <v>451</v>
      </c>
      <c r="B864" s="14" t="s">
        <v>251</v>
      </c>
      <c r="C864" s="2" t="s">
        <v>24</v>
      </c>
      <c r="D864" s="13">
        <v>0</v>
      </c>
      <c r="E864" s="11">
        <v>102742</v>
      </c>
      <c r="F864" s="100">
        <f t="shared" si="95"/>
        <v>0</v>
      </c>
      <c r="I864" s="39"/>
    </row>
    <row r="865" spans="1:9" s="21" customFormat="1" ht="16.5" outlineLevel="4" x14ac:dyDescent="0.25">
      <c r="A865" s="99" t="s">
        <v>452</v>
      </c>
      <c r="B865" s="14" t="s">
        <v>252</v>
      </c>
      <c r="C865" s="2" t="s">
        <v>24</v>
      </c>
      <c r="D865" s="13">
        <v>0</v>
      </c>
      <c r="E865" s="11">
        <v>83680</v>
      </c>
      <c r="F865" s="100">
        <f t="shared" si="95"/>
        <v>0</v>
      </c>
      <c r="I865" s="39"/>
    </row>
    <row r="866" spans="1:9" s="21" customFormat="1" ht="16.5" outlineLevel="4" x14ac:dyDescent="0.25">
      <c r="A866" s="99" t="s">
        <v>453</v>
      </c>
      <c r="B866" s="14" t="s">
        <v>132</v>
      </c>
      <c r="C866" s="2" t="s">
        <v>133</v>
      </c>
      <c r="D866" s="13">
        <v>0</v>
      </c>
      <c r="E866" s="11">
        <v>6895</v>
      </c>
      <c r="F866" s="100">
        <f t="shared" si="95"/>
        <v>0</v>
      </c>
      <c r="I866" s="39"/>
    </row>
    <row r="867" spans="1:9" s="21" customFormat="1" ht="30.75" customHeight="1" outlineLevel="3" x14ac:dyDescent="0.25">
      <c r="A867" s="97" t="s">
        <v>423</v>
      </c>
      <c r="B867" s="80" t="s">
        <v>253</v>
      </c>
      <c r="C867" s="12"/>
      <c r="D867" s="12"/>
      <c r="E867" s="10"/>
      <c r="F867" s="98">
        <f>SUM(F868:F872)</f>
        <v>849676.34</v>
      </c>
      <c r="I867" s="39"/>
    </row>
    <row r="868" spans="1:9" s="21" customFormat="1" ht="16.5" outlineLevel="4" x14ac:dyDescent="0.25">
      <c r="A868" s="99" t="s">
        <v>454</v>
      </c>
      <c r="B868" s="14" t="s">
        <v>251</v>
      </c>
      <c r="C868" s="2" t="s">
        <v>24</v>
      </c>
      <c r="D868" s="13">
        <v>8.27</v>
      </c>
      <c r="E868" s="11">
        <v>102742</v>
      </c>
      <c r="F868" s="100">
        <f t="shared" ref="F868:F872" si="96">ROUND(D868*E868,2)</f>
        <v>849676.34</v>
      </c>
      <c r="I868" s="39"/>
    </row>
    <row r="869" spans="1:9" s="21" customFormat="1" ht="16.5" outlineLevel="4" x14ac:dyDescent="0.25">
      <c r="A869" s="99" t="s">
        <v>455</v>
      </c>
      <c r="B869" s="14" t="s">
        <v>254</v>
      </c>
      <c r="C869" s="2" t="s">
        <v>24</v>
      </c>
      <c r="D869" s="13">
        <v>0</v>
      </c>
      <c r="E869" s="11">
        <v>135450</v>
      </c>
      <c r="F869" s="100">
        <f t="shared" si="96"/>
        <v>0</v>
      </c>
      <c r="I869" s="39"/>
    </row>
    <row r="870" spans="1:9" s="21" customFormat="1" ht="16.5" outlineLevel="4" x14ac:dyDescent="0.25">
      <c r="A870" s="99" t="s">
        <v>456</v>
      </c>
      <c r="B870" s="14" t="s">
        <v>250</v>
      </c>
      <c r="C870" s="2" t="s">
        <v>23</v>
      </c>
      <c r="D870" s="13">
        <v>0</v>
      </c>
      <c r="E870" s="11">
        <v>686519</v>
      </c>
      <c r="F870" s="100">
        <f t="shared" si="96"/>
        <v>0</v>
      </c>
      <c r="I870" s="39"/>
    </row>
    <row r="871" spans="1:9" s="21" customFormat="1" ht="16.5" outlineLevel="4" x14ac:dyDescent="0.25">
      <c r="A871" s="99" t="s">
        <v>457</v>
      </c>
      <c r="B871" s="14" t="s">
        <v>132</v>
      </c>
      <c r="C871" s="2" t="s">
        <v>133</v>
      </c>
      <c r="D871" s="13">
        <v>0</v>
      </c>
      <c r="E871" s="11">
        <v>6895</v>
      </c>
      <c r="F871" s="100">
        <f t="shared" si="96"/>
        <v>0</v>
      </c>
      <c r="I871" s="39"/>
    </row>
    <row r="872" spans="1:9" s="21" customFormat="1" ht="16.5" outlineLevel="4" x14ac:dyDescent="0.25">
      <c r="A872" s="99" t="s">
        <v>458</v>
      </c>
      <c r="B872" s="14" t="s">
        <v>124</v>
      </c>
      <c r="C872" s="2" t="s">
        <v>23</v>
      </c>
      <c r="D872" s="13">
        <v>0</v>
      </c>
      <c r="E872" s="11">
        <v>57463</v>
      </c>
      <c r="F872" s="100">
        <f t="shared" si="96"/>
        <v>0</v>
      </c>
      <c r="I872" s="39"/>
    </row>
    <row r="873" spans="1:9" s="21" customFormat="1" ht="16.5" customHeight="1" outlineLevel="2" x14ac:dyDescent="0.25">
      <c r="A873" s="97">
        <v>5</v>
      </c>
      <c r="B873" s="79" t="s">
        <v>255</v>
      </c>
      <c r="C873" s="12"/>
      <c r="D873" s="12"/>
      <c r="E873" s="10"/>
      <c r="F873" s="98">
        <f>F874+F885+F898+F905+F919+F939</f>
        <v>60253973</v>
      </c>
      <c r="I873" s="39"/>
    </row>
    <row r="874" spans="1:9" s="21" customFormat="1" ht="16.5" customHeight="1" outlineLevel="3" x14ac:dyDescent="0.25">
      <c r="A874" s="97" t="s">
        <v>256</v>
      </c>
      <c r="B874" s="79" t="s">
        <v>257</v>
      </c>
      <c r="C874" s="12"/>
      <c r="D874" s="12"/>
      <c r="E874" s="10"/>
      <c r="F874" s="98">
        <f>SUM(F875:F884)</f>
        <v>4019408</v>
      </c>
      <c r="I874" s="39"/>
    </row>
    <row r="875" spans="1:9" s="21" customFormat="1" ht="39.75" customHeight="1" outlineLevel="4" x14ac:dyDescent="0.25">
      <c r="A875" s="99" t="s">
        <v>258</v>
      </c>
      <c r="B875" s="14" t="s">
        <v>259</v>
      </c>
      <c r="C875" s="2" t="s">
        <v>1</v>
      </c>
      <c r="D875" s="13">
        <v>0</v>
      </c>
      <c r="E875" s="11">
        <v>195850</v>
      </c>
      <c r="F875" s="100">
        <f t="shared" ref="F875:F884" si="97">ROUND(D875*E875,2)</f>
        <v>0</v>
      </c>
      <c r="I875" s="39"/>
    </row>
    <row r="876" spans="1:9" s="21" customFormat="1" ht="33" outlineLevel="4" x14ac:dyDescent="0.25">
      <c r="A876" s="99" t="s">
        <v>260</v>
      </c>
      <c r="B876" s="14" t="s">
        <v>261</v>
      </c>
      <c r="C876" s="2" t="s">
        <v>1</v>
      </c>
      <c r="D876" s="13">
        <v>1</v>
      </c>
      <c r="E876" s="11">
        <v>240387</v>
      </c>
      <c r="F876" s="100">
        <f t="shared" si="97"/>
        <v>240387</v>
      </c>
      <c r="I876" s="39"/>
    </row>
    <row r="877" spans="1:9" s="21" customFormat="1" ht="33" outlineLevel="4" x14ac:dyDescent="0.25">
      <c r="A877" s="99" t="s">
        <v>262</v>
      </c>
      <c r="B877" s="14" t="s">
        <v>263</v>
      </c>
      <c r="C877" s="2" t="s">
        <v>1</v>
      </c>
      <c r="D877" s="13">
        <v>1</v>
      </c>
      <c r="E877" s="11">
        <v>581246</v>
      </c>
      <c r="F877" s="100">
        <f t="shared" si="97"/>
        <v>581246</v>
      </c>
      <c r="I877" s="39"/>
    </row>
    <row r="878" spans="1:9" s="21" customFormat="1" ht="33" outlineLevel="4" x14ac:dyDescent="0.25">
      <c r="A878" s="99" t="s">
        <v>264</v>
      </c>
      <c r="B878" s="14" t="s">
        <v>265</v>
      </c>
      <c r="C878" s="2" t="s">
        <v>1</v>
      </c>
      <c r="D878" s="13">
        <v>1</v>
      </c>
      <c r="E878" s="11">
        <v>135084</v>
      </c>
      <c r="F878" s="100">
        <f t="shared" si="97"/>
        <v>135084</v>
      </c>
      <c r="I878" s="39"/>
    </row>
    <row r="879" spans="1:9" s="21" customFormat="1" ht="16.5" outlineLevel="4" x14ac:dyDescent="0.25">
      <c r="A879" s="99" t="s">
        <v>266</v>
      </c>
      <c r="B879" s="14" t="s">
        <v>267</v>
      </c>
      <c r="C879" s="2" t="s">
        <v>1</v>
      </c>
      <c r="D879" s="13">
        <v>3</v>
      </c>
      <c r="E879" s="11">
        <v>21825</v>
      </c>
      <c r="F879" s="100">
        <f t="shared" si="97"/>
        <v>65475</v>
      </c>
      <c r="I879" s="39"/>
    </row>
    <row r="880" spans="1:9" s="21" customFormat="1" ht="16.5" outlineLevel="4" x14ac:dyDescent="0.25">
      <c r="A880" s="99" t="s">
        <v>268</v>
      </c>
      <c r="B880" s="14" t="s">
        <v>269</v>
      </c>
      <c r="C880" s="2" t="s">
        <v>60</v>
      </c>
      <c r="D880" s="13">
        <v>0</v>
      </c>
      <c r="E880" s="11">
        <v>38025</v>
      </c>
      <c r="F880" s="100">
        <f t="shared" si="97"/>
        <v>0</v>
      </c>
      <c r="I880" s="39"/>
    </row>
    <row r="881" spans="1:9" s="21" customFormat="1" ht="16.5" outlineLevel="4" x14ac:dyDescent="0.25">
      <c r="A881" s="99" t="s">
        <v>270</v>
      </c>
      <c r="B881" s="14" t="s">
        <v>269</v>
      </c>
      <c r="C881" s="2" t="s">
        <v>60</v>
      </c>
      <c r="D881" s="13">
        <v>28</v>
      </c>
      <c r="E881" s="11">
        <v>38902</v>
      </c>
      <c r="F881" s="100">
        <f t="shared" si="97"/>
        <v>1089256</v>
      </c>
      <c r="I881" s="39"/>
    </row>
    <row r="882" spans="1:9" s="21" customFormat="1" ht="49.5" outlineLevel="4" x14ac:dyDescent="0.25">
      <c r="A882" s="99" t="s">
        <v>271</v>
      </c>
      <c r="B882" s="14" t="s">
        <v>272</v>
      </c>
      <c r="C882" s="2" t="s">
        <v>1</v>
      </c>
      <c r="D882" s="13">
        <v>2</v>
      </c>
      <c r="E882" s="11">
        <v>780846</v>
      </c>
      <c r="F882" s="100">
        <f t="shared" si="97"/>
        <v>1561692</v>
      </c>
      <c r="I882" s="39"/>
    </row>
    <row r="883" spans="1:9" s="21" customFormat="1" ht="16.5" outlineLevel="4" x14ac:dyDescent="0.25">
      <c r="A883" s="99" t="s">
        <v>273</v>
      </c>
      <c r="B883" s="14" t="s">
        <v>274</v>
      </c>
      <c r="C883" s="2" t="s">
        <v>1</v>
      </c>
      <c r="D883" s="13">
        <v>1</v>
      </c>
      <c r="E883" s="11">
        <v>346268</v>
      </c>
      <c r="F883" s="100">
        <f t="shared" si="97"/>
        <v>346268</v>
      </c>
      <c r="I883" s="39"/>
    </row>
    <row r="884" spans="1:9" s="21" customFormat="1" ht="49.5" outlineLevel="4" x14ac:dyDescent="0.25">
      <c r="A884" s="99" t="s">
        <v>459</v>
      </c>
      <c r="B884" s="14" t="s">
        <v>275</v>
      </c>
      <c r="C884" s="2" t="s">
        <v>1</v>
      </c>
      <c r="D884" s="13">
        <v>0</v>
      </c>
      <c r="E884" s="11">
        <v>6521</v>
      </c>
      <c r="F884" s="100">
        <f t="shared" si="97"/>
        <v>0</v>
      </c>
      <c r="I884" s="39"/>
    </row>
    <row r="885" spans="1:9" s="21" customFormat="1" ht="16.5" customHeight="1" outlineLevel="3" x14ac:dyDescent="0.25">
      <c r="A885" s="97" t="s">
        <v>276</v>
      </c>
      <c r="B885" s="79" t="s">
        <v>277</v>
      </c>
      <c r="C885" s="12"/>
      <c r="D885" s="12"/>
      <c r="E885" s="10"/>
      <c r="F885" s="98">
        <f>SUM(F886:F897)</f>
        <v>211252</v>
      </c>
      <c r="I885" s="39"/>
    </row>
    <row r="886" spans="1:9" s="21" customFormat="1" ht="39.75" customHeight="1" outlineLevel="4" x14ac:dyDescent="0.25">
      <c r="A886" s="99" t="s">
        <v>278</v>
      </c>
      <c r="B886" s="14" t="s">
        <v>279</v>
      </c>
      <c r="C886" s="2" t="s">
        <v>1</v>
      </c>
      <c r="D886" s="13">
        <v>0</v>
      </c>
      <c r="E886" s="11">
        <v>495085</v>
      </c>
      <c r="F886" s="100">
        <f t="shared" ref="F886:F897" si="98">ROUND(D886*E886,2)</f>
        <v>0</v>
      </c>
      <c r="I886" s="39"/>
    </row>
    <row r="887" spans="1:9" s="21" customFormat="1" ht="33" outlineLevel="4" x14ac:dyDescent="0.25">
      <c r="A887" s="99" t="s">
        <v>280</v>
      </c>
      <c r="B887" s="14" t="s">
        <v>281</v>
      </c>
      <c r="C887" s="2" t="s">
        <v>1</v>
      </c>
      <c r="D887" s="13">
        <v>0</v>
      </c>
      <c r="E887" s="11">
        <v>272309</v>
      </c>
      <c r="F887" s="100">
        <f t="shared" si="98"/>
        <v>0</v>
      </c>
      <c r="I887" s="39"/>
    </row>
    <row r="888" spans="1:9" s="21" customFormat="1" ht="16.5" outlineLevel="4" x14ac:dyDescent="0.25">
      <c r="A888" s="99" t="s">
        <v>282</v>
      </c>
      <c r="B888" s="14" t="s">
        <v>283</v>
      </c>
      <c r="C888" s="2" t="s">
        <v>1</v>
      </c>
      <c r="D888" s="13">
        <v>0</v>
      </c>
      <c r="E888" s="11">
        <v>272309</v>
      </c>
      <c r="F888" s="100">
        <f t="shared" si="98"/>
        <v>0</v>
      </c>
      <c r="I888" s="39"/>
    </row>
    <row r="889" spans="1:9" s="21" customFormat="1" ht="49.5" outlineLevel="4" x14ac:dyDescent="0.25">
      <c r="A889" s="99" t="s">
        <v>284</v>
      </c>
      <c r="B889" s="14" t="s">
        <v>285</v>
      </c>
      <c r="C889" s="2" t="s">
        <v>1</v>
      </c>
      <c r="D889" s="13">
        <v>0</v>
      </c>
      <c r="E889" s="11">
        <v>291533</v>
      </c>
      <c r="F889" s="100">
        <f t="shared" si="98"/>
        <v>0</v>
      </c>
      <c r="I889" s="39"/>
    </row>
    <row r="890" spans="1:9" s="21" customFormat="1" ht="49.5" outlineLevel="4" x14ac:dyDescent="0.25">
      <c r="A890" s="99" t="s">
        <v>286</v>
      </c>
      <c r="B890" s="14" t="s">
        <v>287</v>
      </c>
      <c r="C890" s="2" t="s">
        <v>1</v>
      </c>
      <c r="D890" s="13">
        <v>0</v>
      </c>
      <c r="E890" s="11">
        <v>213818</v>
      </c>
      <c r="F890" s="100">
        <f t="shared" si="98"/>
        <v>0</v>
      </c>
      <c r="I890" s="39"/>
    </row>
    <row r="891" spans="1:9" s="21" customFormat="1" ht="33" outlineLevel="4" x14ac:dyDescent="0.25">
      <c r="A891" s="99" t="s">
        <v>288</v>
      </c>
      <c r="B891" s="14" t="s">
        <v>289</v>
      </c>
      <c r="C891" s="2" t="s">
        <v>1</v>
      </c>
      <c r="D891" s="13">
        <v>3</v>
      </c>
      <c r="E891" s="11">
        <v>26540</v>
      </c>
      <c r="F891" s="100">
        <f t="shared" si="98"/>
        <v>79620</v>
      </c>
      <c r="I891" s="39"/>
    </row>
    <row r="892" spans="1:9" s="21" customFormat="1" ht="33" outlineLevel="4" x14ac:dyDescent="0.25">
      <c r="A892" s="99" t="s">
        <v>290</v>
      </c>
      <c r="B892" s="14" t="s">
        <v>291</v>
      </c>
      <c r="C892" s="2" t="s">
        <v>1</v>
      </c>
      <c r="D892" s="13">
        <v>1</v>
      </c>
      <c r="E892" s="11">
        <v>61890</v>
      </c>
      <c r="F892" s="100">
        <f t="shared" si="98"/>
        <v>61890</v>
      </c>
      <c r="I892" s="39"/>
    </row>
    <row r="893" spans="1:9" s="21" customFormat="1" ht="33" outlineLevel="4" x14ac:dyDescent="0.25">
      <c r="A893" s="99" t="s">
        <v>292</v>
      </c>
      <c r="B893" s="14" t="s">
        <v>293</v>
      </c>
      <c r="C893" s="2" t="s">
        <v>1</v>
      </c>
      <c r="D893" s="13">
        <v>2</v>
      </c>
      <c r="E893" s="11">
        <v>34871</v>
      </c>
      <c r="F893" s="100">
        <f t="shared" si="98"/>
        <v>69742</v>
      </c>
      <c r="I893" s="39"/>
    </row>
    <row r="894" spans="1:9" s="21" customFormat="1" ht="33" outlineLevel="4" x14ac:dyDescent="0.25">
      <c r="A894" s="99" t="s">
        <v>460</v>
      </c>
      <c r="B894" s="14" t="s">
        <v>294</v>
      </c>
      <c r="C894" s="2" t="s">
        <v>1</v>
      </c>
      <c r="D894" s="13">
        <v>0</v>
      </c>
      <c r="E894" s="11">
        <v>40940</v>
      </c>
      <c r="F894" s="100">
        <f t="shared" si="98"/>
        <v>0</v>
      </c>
      <c r="I894" s="39"/>
    </row>
    <row r="895" spans="1:9" s="21" customFormat="1" ht="33" outlineLevel="4" x14ac:dyDescent="0.25">
      <c r="A895" s="99" t="s">
        <v>461</v>
      </c>
      <c r="B895" s="14" t="s">
        <v>295</v>
      </c>
      <c r="C895" s="2" t="s">
        <v>1</v>
      </c>
      <c r="D895" s="13">
        <v>0</v>
      </c>
      <c r="E895" s="11">
        <v>198586</v>
      </c>
      <c r="F895" s="100">
        <f t="shared" si="98"/>
        <v>0</v>
      </c>
      <c r="I895" s="39"/>
    </row>
    <row r="896" spans="1:9" s="21" customFormat="1" ht="16.5" outlineLevel="4" x14ac:dyDescent="0.25">
      <c r="A896" s="99" t="s">
        <v>462</v>
      </c>
      <c r="B896" s="14" t="s">
        <v>296</v>
      </c>
      <c r="C896" s="2" t="s">
        <v>1</v>
      </c>
      <c r="D896" s="13">
        <v>0</v>
      </c>
      <c r="E896" s="11">
        <v>274447</v>
      </c>
      <c r="F896" s="100">
        <f t="shared" si="98"/>
        <v>0</v>
      </c>
      <c r="I896" s="39"/>
    </row>
    <row r="897" spans="1:9" s="21" customFormat="1" ht="33" outlineLevel="4" x14ac:dyDescent="0.25">
      <c r="A897" s="99" t="s">
        <v>463</v>
      </c>
      <c r="B897" s="14" t="s">
        <v>297</v>
      </c>
      <c r="C897" s="2" t="s">
        <v>1</v>
      </c>
      <c r="D897" s="13">
        <v>0</v>
      </c>
      <c r="E897" s="11">
        <v>49719</v>
      </c>
      <c r="F897" s="100">
        <f t="shared" si="98"/>
        <v>0</v>
      </c>
      <c r="I897" s="39"/>
    </row>
    <row r="898" spans="1:9" s="21" customFormat="1" ht="16.5" customHeight="1" outlineLevel="3" x14ac:dyDescent="0.25">
      <c r="A898" s="97" t="s">
        <v>298</v>
      </c>
      <c r="B898" s="79" t="s">
        <v>299</v>
      </c>
      <c r="C898" s="12"/>
      <c r="D898" s="12"/>
      <c r="E898" s="10"/>
      <c r="F898" s="98">
        <f>SUM(F899:F904)</f>
        <v>3193960</v>
      </c>
      <c r="I898" s="39"/>
    </row>
    <row r="899" spans="1:9" s="21" customFormat="1" ht="39.75" customHeight="1" outlineLevel="4" x14ac:dyDescent="0.25">
      <c r="A899" s="99" t="s">
        <v>300</v>
      </c>
      <c r="B899" s="14" t="s">
        <v>301</v>
      </c>
      <c r="C899" s="2" t="s">
        <v>60</v>
      </c>
      <c r="D899" s="13">
        <v>0</v>
      </c>
      <c r="E899" s="11">
        <v>55532</v>
      </c>
      <c r="F899" s="100">
        <f t="shared" ref="F899:F904" si="99">ROUND(D899*E899,2)</f>
        <v>0</v>
      </c>
      <c r="I899" s="39"/>
    </row>
    <row r="900" spans="1:9" s="21" customFormat="1" ht="49.5" outlineLevel="4" x14ac:dyDescent="0.25">
      <c r="A900" s="99" t="s">
        <v>302</v>
      </c>
      <c r="B900" s="14" t="s">
        <v>303</v>
      </c>
      <c r="C900" s="2" t="s">
        <v>60</v>
      </c>
      <c r="D900" s="13">
        <v>0</v>
      </c>
      <c r="E900" s="11">
        <v>70448</v>
      </c>
      <c r="F900" s="100">
        <f t="shared" si="99"/>
        <v>0</v>
      </c>
      <c r="I900" s="39"/>
    </row>
    <row r="901" spans="1:9" s="21" customFormat="1" ht="49.5" outlineLevel="4" x14ac:dyDescent="0.25">
      <c r="A901" s="99" t="s">
        <v>304</v>
      </c>
      <c r="B901" s="14" t="s">
        <v>305</v>
      </c>
      <c r="C901" s="2" t="s">
        <v>60</v>
      </c>
      <c r="D901" s="13">
        <v>0</v>
      </c>
      <c r="E901" s="11">
        <v>35514</v>
      </c>
      <c r="F901" s="100">
        <f t="shared" si="99"/>
        <v>0</v>
      </c>
      <c r="I901" s="39"/>
    </row>
    <row r="902" spans="1:9" s="21" customFormat="1" ht="49.5" outlineLevel="4" x14ac:dyDescent="0.25">
      <c r="A902" s="99" t="s">
        <v>464</v>
      </c>
      <c r="B902" s="14" t="s">
        <v>306</v>
      </c>
      <c r="C902" s="2" t="s">
        <v>60</v>
      </c>
      <c r="D902" s="13">
        <v>0</v>
      </c>
      <c r="E902" s="11">
        <v>44811</v>
      </c>
      <c r="F902" s="100">
        <f t="shared" si="99"/>
        <v>0</v>
      </c>
      <c r="I902" s="39"/>
    </row>
    <row r="903" spans="1:9" s="21" customFormat="1" ht="49.5" outlineLevel="4" x14ac:dyDescent="0.25">
      <c r="A903" s="99" t="s">
        <v>465</v>
      </c>
      <c r="B903" s="14" t="s">
        <v>307</v>
      </c>
      <c r="C903" s="2" t="s">
        <v>60</v>
      </c>
      <c r="D903" s="13">
        <v>68</v>
      </c>
      <c r="E903" s="11">
        <v>46970</v>
      </c>
      <c r="F903" s="100">
        <f t="shared" si="99"/>
        <v>3193960</v>
      </c>
      <c r="I903" s="39"/>
    </row>
    <row r="904" spans="1:9" s="21" customFormat="1" ht="49.5" outlineLevel="4" x14ac:dyDescent="0.25">
      <c r="A904" s="99" t="s">
        <v>466</v>
      </c>
      <c r="B904" s="14" t="s">
        <v>308</v>
      </c>
      <c r="C904" s="2" t="s">
        <v>60</v>
      </c>
      <c r="D904" s="13">
        <v>0</v>
      </c>
      <c r="E904" s="11">
        <v>45086</v>
      </c>
      <c r="F904" s="100">
        <f t="shared" si="99"/>
        <v>0</v>
      </c>
      <c r="I904" s="39"/>
    </row>
    <row r="905" spans="1:9" s="21" customFormat="1" ht="16.5" customHeight="1" outlineLevel="3" x14ac:dyDescent="0.25">
      <c r="A905" s="97" t="s">
        <v>309</v>
      </c>
      <c r="B905" s="79" t="s">
        <v>310</v>
      </c>
      <c r="C905" s="12"/>
      <c r="D905" s="12"/>
      <c r="E905" s="10"/>
      <c r="F905" s="98">
        <f>F906+F910+F913</f>
        <v>24883635</v>
      </c>
      <c r="I905" s="39"/>
    </row>
    <row r="906" spans="1:9" s="21" customFormat="1" ht="16.5" customHeight="1" outlineLevel="4" x14ac:dyDescent="0.25">
      <c r="A906" s="97" t="s">
        <v>311</v>
      </c>
      <c r="B906" s="79" t="s">
        <v>312</v>
      </c>
      <c r="C906" s="12"/>
      <c r="D906" s="12"/>
      <c r="E906" s="10"/>
      <c r="F906" s="98">
        <f>SUM(F907:F909)</f>
        <v>20220425</v>
      </c>
      <c r="I906" s="39"/>
    </row>
    <row r="907" spans="1:9" s="21" customFormat="1" ht="49.5" outlineLevel="5" x14ac:dyDescent="0.25">
      <c r="A907" s="99" t="s">
        <v>313</v>
      </c>
      <c r="B907" s="14" t="s">
        <v>314</v>
      </c>
      <c r="C907" s="2" t="s">
        <v>1</v>
      </c>
      <c r="D907" s="13">
        <v>25</v>
      </c>
      <c r="E907" s="11">
        <v>489257</v>
      </c>
      <c r="F907" s="100">
        <f t="shared" ref="F907:F909" si="100">ROUND(D907*E907,2)</f>
        <v>12231425</v>
      </c>
      <c r="I907" s="39"/>
    </row>
    <row r="908" spans="1:9" s="21" customFormat="1" ht="33" outlineLevel="5" x14ac:dyDescent="0.25">
      <c r="A908" s="99" t="s">
        <v>315</v>
      </c>
      <c r="B908" s="14" t="s">
        <v>316</v>
      </c>
      <c r="C908" s="2" t="s">
        <v>1</v>
      </c>
      <c r="D908" s="13">
        <v>25</v>
      </c>
      <c r="E908" s="11">
        <v>319560</v>
      </c>
      <c r="F908" s="100">
        <f t="shared" si="100"/>
        <v>7989000</v>
      </c>
      <c r="I908" s="39"/>
    </row>
    <row r="909" spans="1:9" s="21" customFormat="1" ht="49.5" outlineLevel="5" x14ac:dyDescent="0.25">
      <c r="A909" s="99" t="s">
        <v>317</v>
      </c>
      <c r="B909" s="14" t="s">
        <v>318</v>
      </c>
      <c r="C909" s="2" t="s">
        <v>1</v>
      </c>
      <c r="D909" s="13">
        <v>0</v>
      </c>
      <c r="E909" s="11">
        <v>214637</v>
      </c>
      <c r="F909" s="100">
        <f t="shared" si="100"/>
        <v>0</v>
      </c>
      <c r="I909" s="39"/>
    </row>
    <row r="910" spans="1:9" s="21" customFormat="1" ht="16.5" customHeight="1" outlineLevel="4" x14ac:dyDescent="0.25">
      <c r="A910" s="97" t="s">
        <v>319</v>
      </c>
      <c r="B910" s="79" t="s">
        <v>320</v>
      </c>
      <c r="C910" s="12"/>
      <c r="D910" s="12"/>
      <c r="E910" s="10"/>
      <c r="F910" s="98">
        <f>SUM(F911:F912)</f>
        <v>816813</v>
      </c>
      <c r="I910" s="39"/>
    </row>
    <row r="911" spans="1:9" s="21" customFormat="1" ht="82.5" outlineLevel="5" x14ac:dyDescent="0.25">
      <c r="A911" s="99" t="s">
        <v>321</v>
      </c>
      <c r="B911" s="14" t="s">
        <v>322</v>
      </c>
      <c r="C911" s="2" t="s">
        <v>1</v>
      </c>
      <c r="D911" s="13">
        <v>1</v>
      </c>
      <c r="E911" s="11">
        <v>549179</v>
      </c>
      <c r="F911" s="100">
        <f t="shared" ref="F911:F912" si="101">ROUND(D911*E911,2)</f>
        <v>549179</v>
      </c>
      <c r="I911" s="39"/>
    </row>
    <row r="912" spans="1:9" s="21" customFormat="1" ht="66" outlineLevel="5" x14ac:dyDescent="0.25">
      <c r="A912" s="99" t="s">
        <v>323</v>
      </c>
      <c r="B912" s="14" t="s">
        <v>324</v>
      </c>
      <c r="C912" s="2" t="s">
        <v>1</v>
      </c>
      <c r="D912" s="13">
        <v>1</v>
      </c>
      <c r="E912" s="11">
        <v>267634</v>
      </c>
      <c r="F912" s="100">
        <f t="shared" si="101"/>
        <v>267634</v>
      </c>
      <c r="I912" s="39"/>
    </row>
    <row r="913" spans="1:9" s="21" customFormat="1" ht="16.5" customHeight="1" outlineLevel="4" x14ac:dyDescent="0.25">
      <c r="A913" s="97" t="s">
        <v>325</v>
      </c>
      <c r="B913" s="79" t="s">
        <v>326</v>
      </c>
      <c r="C913" s="12"/>
      <c r="D913" s="12"/>
      <c r="E913" s="10"/>
      <c r="F913" s="98">
        <f>SUM(F914:F918)</f>
        <v>3846397</v>
      </c>
      <c r="I913" s="39"/>
    </row>
    <row r="914" spans="1:9" s="21" customFormat="1" ht="49.5" outlineLevel="5" x14ac:dyDescent="0.25">
      <c r="A914" s="99" t="s">
        <v>327</v>
      </c>
      <c r="B914" s="14" t="s">
        <v>328</v>
      </c>
      <c r="C914" s="2" t="s">
        <v>1</v>
      </c>
      <c r="D914" s="13">
        <v>11</v>
      </c>
      <c r="E914" s="11">
        <v>211072</v>
      </c>
      <c r="F914" s="100">
        <f t="shared" ref="F914:F918" si="102">ROUND(D914*E914,2)</f>
        <v>2321792</v>
      </c>
      <c r="I914" s="39"/>
    </row>
    <row r="915" spans="1:9" s="21" customFormat="1" ht="49.5" outlineLevel="5" x14ac:dyDescent="0.25">
      <c r="A915" s="99" t="s">
        <v>329</v>
      </c>
      <c r="B915" s="14" t="s">
        <v>330</v>
      </c>
      <c r="C915" s="2" t="s">
        <v>1</v>
      </c>
      <c r="D915" s="13">
        <v>3</v>
      </c>
      <c r="E915" s="11">
        <v>354389</v>
      </c>
      <c r="F915" s="100">
        <f t="shared" si="102"/>
        <v>1063167</v>
      </c>
      <c r="I915" s="39"/>
    </row>
    <row r="916" spans="1:9" s="21" customFormat="1" ht="49.5" outlineLevel="5" x14ac:dyDescent="0.25">
      <c r="A916" s="99" t="s">
        <v>331</v>
      </c>
      <c r="B916" s="14" t="s">
        <v>332</v>
      </c>
      <c r="C916" s="2" t="s">
        <v>1</v>
      </c>
      <c r="D916" s="13">
        <v>0</v>
      </c>
      <c r="E916" s="11">
        <v>214707</v>
      </c>
      <c r="F916" s="100">
        <f t="shared" si="102"/>
        <v>0</v>
      </c>
      <c r="I916" s="39"/>
    </row>
    <row r="917" spans="1:9" s="21" customFormat="1" ht="33" outlineLevel="5" x14ac:dyDescent="0.25">
      <c r="A917" s="99" t="s">
        <v>333</v>
      </c>
      <c r="B917" s="14" t="s">
        <v>334</v>
      </c>
      <c r="C917" s="2" t="s">
        <v>1</v>
      </c>
      <c r="D917" s="13">
        <v>2</v>
      </c>
      <c r="E917" s="11">
        <v>80727</v>
      </c>
      <c r="F917" s="100">
        <f t="shared" si="102"/>
        <v>161454</v>
      </c>
      <c r="I917" s="39"/>
    </row>
    <row r="918" spans="1:9" s="21" customFormat="1" ht="49.5" outlineLevel="5" x14ac:dyDescent="0.25">
      <c r="A918" s="99" t="s">
        <v>467</v>
      </c>
      <c r="B918" s="14" t="s">
        <v>335</v>
      </c>
      <c r="C918" s="2" t="s">
        <v>1</v>
      </c>
      <c r="D918" s="13">
        <v>4</v>
      </c>
      <c r="E918" s="11">
        <v>74996</v>
      </c>
      <c r="F918" s="100">
        <f t="shared" si="102"/>
        <v>299984</v>
      </c>
      <c r="I918" s="39"/>
    </row>
    <row r="919" spans="1:9" s="21" customFormat="1" ht="16.5" customHeight="1" outlineLevel="3" x14ac:dyDescent="0.25">
      <c r="A919" s="97" t="s">
        <v>336</v>
      </c>
      <c r="B919" s="79" t="s">
        <v>337</v>
      </c>
      <c r="C919" s="12"/>
      <c r="D919" s="12"/>
      <c r="E919" s="10"/>
      <c r="F919" s="98">
        <f>SUM(F920:F938)</f>
        <v>26640877</v>
      </c>
      <c r="I919" s="39"/>
    </row>
    <row r="920" spans="1:9" s="21" customFormat="1" ht="39.75" customHeight="1" outlineLevel="4" x14ac:dyDescent="0.25">
      <c r="A920" s="99" t="s">
        <v>338</v>
      </c>
      <c r="B920" s="14" t="s">
        <v>339</v>
      </c>
      <c r="C920" s="2" t="s">
        <v>1</v>
      </c>
      <c r="D920" s="13">
        <v>2</v>
      </c>
      <c r="E920" s="11">
        <v>138353</v>
      </c>
      <c r="F920" s="100">
        <f t="shared" ref="F920:F938" si="103">ROUND(D920*E920,2)</f>
        <v>276706</v>
      </c>
      <c r="I920" s="39"/>
    </row>
    <row r="921" spans="1:9" s="21" customFormat="1" ht="49.5" outlineLevel="4" x14ac:dyDescent="0.25">
      <c r="A921" s="99" t="s">
        <v>340</v>
      </c>
      <c r="B921" s="14" t="s">
        <v>341</v>
      </c>
      <c r="C921" s="2" t="s">
        <v>1</v>
      </c>
      <c r="D921" s="13">
        <v>0</v>
      </c>
      <c r="E921" s="11">
        <v>314611</v>
      </c>
      <c r="F921" s="100">
        <f t="shared" si="103"/>
        <v>0</v>
      </c>
      <c r="I921" s="39"/>
    </row>
    <row r="922" spans="1:9" s="21" customFormat="1" ht="66" outlineLevel="4" x14ac:dyDescent="0.25">
      <c r="A922" s="99" t="s">
        <v>342</v>
      </c>
      <c r="B922" s="14" t="s">
        <v>343</v>
      </c>
      <c r="C922" s="2" t="s">
        <v>1</v>
      </c>
      <c r="D922" s="13">
        <v>0</v>
      </c>
      <c r="E922" s="11">
        <v>381901</v>
      </c>
      <c r="F922" s="100">
        <f t="shared" si="103"/>
        <v>0</v>
      </c>
      <c r="I922" s="39"/>
    </row>
    <row r="923" spans="1:9" s="21" customFormat="1" ht="33" outlineLevel="4" x14ac:dyDescent="0.25">
      <c r="A923" s="99" t="s">
        <v>344</v>
      </c>
      <c r="B923" s="14" t="s">
        <v>345</v>
      </c>
      <c r="C923" s="2" t="s">
        <v>1</v>
      </c>
      <c r="D923" s="13">
        <v>19</v>
      </c>
      <c r="E923" s="11">
        <v>247844</v>
      </c>
      <c r="F923" s="100">
        <f t="shared" si="103"/>
        <v>4709036</v>
      </c>
      <c r="I923" s="39"/>
    </row>
    <row r="924" spans="1:9" s="21" customFormat="1" ht="49.5" outlineLevel="4" x14ac:dyDescent="0.25">
      <c r="A924" s="99" t="s">
        <v>346</v>
      </c>
      <c r="B924" s="14" t="s">
        <v>347</v>
      </c>
      <c r="C924" s="2" t="s">
        <v>1</v>
      </c>
      <c r="D924" s="13">
        <v>2</v>
      </c>
      <c r="E924" s="11">
        <v>219051</v>
      </c>
      <c r="F924" s="100">
        <f t="shared" si="103"/>
        <v>438102</v>
      </c>
      <c r="I924" s="39"/>
    </row>
    <row r="925" spans="1:9" s="21" customFormat="1" ht="49.5" outlineLevel="4" x14ac:dyDescent="0.25">
      <c r="A925" s="99" t="s">
        <v>348</v>
      </c>
      <c r="B925" s="14" t="s">
        <v>349</v>
      </c>
      <c r="C925" s="2" t="s">
        <v>1</v>
      </c>
      <c r="D925" s="13">
        <v>2</v>
      </c>
      <c r="E925" s="11">
        <v>557571</v>
      </c>
      <c r="F925" s="100">
        <f t="shared" si="103"/>
        <v>1115142</v>
      </c>
      <c r="I925" s="39"/>
    </row>
    <row r="926" spans="1:9" s="21" customFormat="1" ht="49.5" outlineLevel="4" x14ac:dyDescent="0.25">
      <c r="A926" s="99" t="s">
        <v>350</v>
      </c>
      <c r="B926" s="14" t="s">
        <v>351</v>
      </c>
      <c r="C926" s="2" t="s">
        <v>1</v>
      </c>
      <c r="D926" s="13">
        <v>0</v>
      </c>
      <c r="E926" s="11">
        <v>208656</v>
      </c>
      <c r="F926" s="100">
        <f t="shared" si="103"/>
        <v>0</v>
      </c>
      <c r="I926" s="39"/>
    </row>
    <row r="927" spans="1:9" s="21" customFormat="1" ht="49.5" outlineLevel="4" x14ac:dyDescent="0.25">
      <c r="A927" s="99" t="s">
        <v>352</v>
      </c>
      <c r="B927" s="14" t="s">
        <v>353</v>
      </c>
      <c r="C927" s="2" t="s">
        <v>1</v>
      </c>
      <c r="D927" s="13">
        <v>19</v>
      </c>
      <c r="E927" s="11">
        <v>154447</v>
      </c>
      <c r="F927" s="100">
        <f t="shared" si="103"/>
        <v>2934493</v>
      </c>
      <c r="I927" s="39"/>
    </row>
    <row r="928" spans="1:9" s="21" customFormat="1" ht="33" outlineLevel="4" x14ac:dyDescent="0.25">
      <c r="A928" s="99" t="s">
        <v>354</v>
      </c>
      <c r="B928" s="14" t="s">
        <v>355</v>
      </c>
      <c r="C928" s="2" t="s">
        <v>1</v>
      </c>
      <c r="D928" s="13">
        <v>11</v>
      </c>
      <c r="E928" s="11">
        <v>120894</v>
      </c>
      <c r="F928" s="100">
        <f t="shared" si="103"/>
        <v>1329834</v>
      </c>
      <c r="I928" s="39"/>
    </row>
    <row r="929" spans="1:9" s="21" customFormat="1" ht="49.5" outlineLevel="4" x14ac:dyDescent="0.25">
      <c r="A929" s="99" t="s">
        <v>356</v>
      </c>
      <c r="B929" s="14" t="s">
        <v>357</v>
      </c>
      <c r="C929" s="2" t="s">
        <v>1</v>
      </c>
      <c r="D929" s="13">
        <v>8</v>
      </c>
      <c r="E929" s="11">
        <v>262118</v>
      </c>
      <c r="F929" s="100">
        <f t="shared" si="103"/>
        <v>2096944</v>
      </c>
      <c r="I929" s="39"/>
    </row>
    <row r="930" spans="1:9" s="21" customFormat="1" ht="82.5" outlineLevel="4" x14ac:dyDescent="0.25">
      <c r="A930" s="99" t="s">
        <v>358</v>
      </c>
      <c r="B930" s="14" t="s">
        <v>359</v>
      </c>
      <c r="C930" s="2" t="s">
        <v>1</v>
      </c>
      <c r="D930" s="13">
        <v>4</v>
      </c>
      <c r="E930" s="11">
        <v>541544</v>
      </c>
      <c r="F930" s="100">
        <f t="shared" si="103"/>
        <v>2166176</v>
      </c>
      <c r="I930" s="39"/>
    </row>
    <row r="931" spans="1:9" s="21" customFormat="1" ht="49.5" outlineLevel="4" x14ac:dyDescent="0.25">
      <c r="A931" s="99" t="s">
        <v>360</v>
      </c>
      <c r="B931" s="14" t="s">
        <v>361</v>
      </c>
      <c r="C931" s="2" t="s">
        <v>1</v>
      </c>
      <c r="D931" s="13">
        <v>8</v>
      </c>
      <c r="E931" s="11">
        <v>209174</v>
      </c>
      <c r="F931" s="100">
        <f t="shared" si="103"/>
        <v>1673392</v>
      </c>
      <c r="I931" s="39"/>
    </row>
    <row r="932" spans="1:9" s="21" customFormat="1" ht="49.5" outlineLevel="4" x14ac:dyDescent="0.25">
      <c r="A932" s="99" t="s">
        <v>362</v>
      </c>
      <c r="B932" s="14" t="s">
        <v>363</v>
      </c>
      <c r="C932" s="2" t="s">
        <v>1</v>
      </c>
      <c r="D932" s="13">
        <v>7</v>
      </c>
      <c r="E932" s="11">
        <v>74032</v>
      </c>
      <c r="F932" s="100">
        <f t="shared" si="103"/>
        <v>518224</v>
      </c>
      <c r="I932" s="39"/>
    </row>
    <row r="933" spans="1:9" s="21" customFormat="1" ht="66" outlineLevel="4" x14ac:dyDescent="0.25">
      <c r="A933" s="99" t="s">
        <v>364</v>
      </c>
      <c r="B933" s="14" t="s">
        <v>365</v>
      </c>
      <c r="C933" s="2" t="s">
        <v>1</v>
      </c>
      <c r="D933" s="13">
        <v>11</v>
      </c>
      <c r="E933" s="11">
        <v>188576</v>
      </c>
      <c r="F933" s="100">
        <f t="shared" si="103"/>
        <v>2074336</v>
      </c>
      <c r="I933" s="39"/>
    </row>
    <row r="934" spans="1:9" s="21" customFormat="1" ht="49.5" outlineLevel="4" x14ac:dyDescent="0.25">
      <c r="A934" s="99" t="s">
        <v>366</v>
      </c>
      <c r="B934" s="14" t="s">
        <v>367</v>
      </c>
      <c r="C934" s="2" t="s">
        <v>1</v>
      </c>
      <c r="D934" s="13">
        <v>11</v>
      </c>
      <c r="E934" s="11">
        <v>92140</v>
      </c>
      <c r="F934" s="100">
        <f t="shared" si="103"/>
        <v>1013540</v>
      </c>
      <c r="I934" s="39"/>
    </row>
    <row r="935" spans="1:9" s="21" customFormat="1" ht="49.5" outlineLevel="4" x14ac:dyDescent="0.25">
      <c r="A935" s="99" t="s">
        <v>368</v>
      </c>
      <c r="B935" s="14" t="s">
        <v>369</v>
      </c>
      <c r="C935" s="2" t="s">
        <v>1</v>
      </c>
      <c r="D935" s="13">
        <v>2</v>
      </c>
      <c r="E935" s="11">
        <v>67919</v>
      </c>
      <c r="F935" s="100">
        <f t="shared" si="103"/>
        <v>135838</v>
      </c>
      <c r="I935" s="39"/>
    </row>
    <row r="936" spans="1:9" s="21" customFormat="1" ht="16.5" outlineLevel="4" x14ac:dyDescent="0.25">
      <c r="A936" s="99" t="s">
        <v>370</v>
      </c>
      <c r="B936" s="14" t="s">
        <v>371</v>
      </c>
      <c r="C936" s="2" t="s">
        <v>1</v>
      </c>
      <c r="D936" s="13">
        <v>2</v>
      </c>
      <c r="E936" s="11">
        <v>1421104</v>
      </c>
      <c r="F936" s="100">
        <f t="shared" si="103"/>
        <v>2842208</v>
      </c>
      <c r="I936" s="39"/>
    </row>
    <row r="937" spans="1:9" s="21" customFormat="1" ht="82.5" outlineLevel="4" x14ac:dyDescent="0.25">
      <c r="A937" s="99" t="s">
        <v>468</v>
      </c>
      <c r="B937" s="14" t="s">
        <v>372</v>
      </c>
      <c r="C937" s="2" t="s">
        <v>1</v>
      </c>
      <c r="D937" s="13">
        <v>4</v>
      </c>
      <c r="E937" s="11">
        <v>591544</v>
      </c>
      <c r="F937" s="100">
        <f t="shared" si="103"/>
        <v>2366176</v>
      </c>
      <c r="I937" s="39"/>
    </row>
    <row r="938" spans="1:9" s="21" customFormat="1" ht="49.5" outlineLevel="4" x14ac:dyDescent="0.25">
      <c r="A938" s="99" t="s">
        <v>469</v>
      </c>
      <c r="B938" s="14" t="s">
        <v>373</v>
      </c>
      <c r="C938" s="2" t="s">
        <v>1</v>
      </c>
      <c r="D938" s="13">
        <v>2</v>
      </c>
      <c r="E938" s="11">
        <v>475365</v>
      </c>
      <c r="F938" s="100">
        <f t="shared" si="103"/>
        <v>950730</v>
      </c>
      <c r="I938" s="39"/>
    </row>
    <row r="939" spans="1:9" s="21" customFormat="1" ht="16.5" customHeight="1" outlineLevel="3" x14ac:dyDescent="0.25">
      <c r="A939" s="97" t="s">
        <v>374</v>
      </c>
      <c r="B939" s="79" t="s">
        <v>375</v>
      </c>
      <c r="C939" s="12"/>
      <c r="D939" s="12" t="s">
        <v>181</v>
      </c>
      <c r="E939" s="10"/>
      <c r="F939" s="98">
        <f>SUM(F940:F942)</f>
        <v>1304841</v>
      </c>
      <c r="I939" s="39"/>
    </row>
    <row r="940" spans="1:9" s="21" customFormat="1" ht="39.75" customHeight="1" outlineLevel="4" x14ac:dyDescent="0.25">
      <c r="A940" s="99" t="s">
        <v>376</v>
      </c>
      <c r="B940" s="14" t="s">
        <v>377</v>
      </c>
      <c r="C940" s="2" t="s">
        <v>1</v>
      </c>
      <c r="D940" s="13">
        <v>1</v>
      </c>
      <c r="E940" s="11">
        <v>191323</v>
      </c>
      <c r="F940" s="100">
        <f t="shared" ref="F940:F942" si="104">ROUND(D940*E940,2)</f>
        <v>191323</v>
      </c>
      <c r="I940" s="39"/>
    </row>
    <row r="941" spans="1:9" s="21" customFormat="1" ht="16.5" outlineLevel="4" x14ac:dyDescent="0.25">
      <c r="A941" s="99" t="s">
        <v>378</v>
      </c>
      <c r="B941" s="14" t="s">
        <v>379</v>
      </c>
      <c r="C941" s="2" t="s">
        <v>1</v>
      </c>
      <c r="D941" s="13">
        <v>4</v>
      </c>
      <c r="E941" s="11">
        <v>118825</v>
      </c>
      <c r="F941" s="100">
        <f t="shared" si="104"/>
        <v>475300</v>
      </c>
      <c r="I941" s="39"/>
    </row>
    <row r="942" spans="1:9" s="21" customFormat="1" ht="16.5" outlineLevel="4" x14ac:dyDescent="0.25">
      <c r="A942" s="99" t="s">
        <v>380</v>
      </c>
      <c r="B942" s="14" t="s">
        <v>381</v>
      </c>
      <c r="C942" s="2" t="s">
        <v>1</v>
      </c>
      <c r="D942" s="13">
        <v>2</v>
      </c>
      <c r="E942" s="11">
        <v>319109</v>
      </c>
      <c r="F942" s="100">
        <f t="shared" si="104"/>
        <v>638218</v>
      </c>
      <c r="I942" s="39"/>
    </row>
    <row r="943" spans="1:9" s="21" customFormat="1" ht="16.5" customHeight="1" outlineLevel="2" x14ac:dyDescent="0.25">
      <c r="A943" s="97">
        <v>6</v>
      </c>
      <c r="B943" s="79" t="s">
        <v>382</v>
      </c>
      <c r="C943" s="12"/>
      <c r="D943" s="12"/>
      <c r="E943" s="10"/>
      <c r="F943" s="98">
        <f>SUM(F944:F954)</f>
        <v>16714456.6</v>
      </c>
      <c r="I943" s="39"/>
    </row>
    <row r="944" spans="1:9" s="21" customFormat="1" ht="16.5" outlineLevel="3" x14ac:dyDescent="0.25">
      <c r="A944" s="99" t="s">
        <v>383</v>
      </c>
      <c r="B944" s="14" t="s">
        <v>384</v>
      </c>
      <c r="C944" s="2" t="s">
        <v>60</v>
      </c>
      <c r="D944" s="13">
        <v>182.35</v>
      </c>
      <c r="E944" s="11">
        <v>56656</v>
      </c>
      <c r="F944" s="100">
        <f>ROUND(D944*E944,2)</f>
        <v>10331221.6</v>
      </c>
      <c r="I944" s="39"/>
    </row>
    <row r="945" spans="1:15" s="21" customFormat="1" ht="16.5" outlineLevel="3" x14ac:dyDescent="0.25">
      <c r="A945" s="99" t="s">
        <v>385</v>
      </c>
      <c r="B945" s="14" t="s">
        <v>386</v>
      </c>
      <c r="C945" s="2" t="s">
        <v>60</v>
      </c>
      <c r="D945" s="13">
        <v>5.2</v>
      </c>
      <c r="E945" s="11">
        <v>33437</v>
      </c>
      <c r="F945" s="100">
        <f t="shared" ref="F945:F954" si="105">ROUND(D945*E945,2)</f>
        <v>173872.4</v>
      </c>
      <c r="I945" s="39"/>
    </row>
    <row r="946" spans="1:15" s="21" customFormat="1" ht="16.5" outlineLevel="3" x14ac:dyDescent="0.25">
      <c r="A946" s="99" t="s">
        <v>387</v>
      </c>
      <c r="B946" s="14" t="s">
        <v>388</v>
      </c>
      <c r="C946" s="2" t="s">
        <v>1</v>
      </c>
      <c r="D946" s="13">
        <v>20</v>
      </c>
      <c r="E946" s="11">
        <v>42142</v>
      </c>
      <c r="F946" s="100">
        <f t="shared" si="105"/>
        <v>842840</v>
      </c>
      <c r="I946" s="39"/>
    </row>
    <row r="947" spans="1:15" s="21" customFormat="1" ht="16.5" outlineLevel="3" x14ac:dyDescent="0.25">
      <c r="A947" s="99" t="s">
        <v>389</v>
      </c>
      <c r="B947" s="14" t="s">
        <v>390</v>
      </c>
      <c r="C947" s="2" t="s">
        <v>1</v>
      </c>
      <c r="D947" s="13">
        <v>4</v>
      </c>
      <c r="E947" s="11">
        <v>9025</v>
      </c>
      <c r="F947" s="100">
        <f t="shared" si="105"/>
        <v>36100</v>
      </c>
      <c r="I947" s="39"/>
    </row>
    <row r="948" spans="1:15" s="21" customFormat="1" ht="16.5" outlineLevel="3" x14ac:dyDescent="0.25">
      <c r="A948" s="99" t="s">
        <v>391</v>
      </c>
      <c r="B948" s="14" t="s">
        <v>392</v>
      </c>
      <c r="C948" s="2" t="s">
        <v>1</v>
      </c>
      <c r="D948" s="13">
        <v>2</v>
      </c>
      <c r="E948" s="11">
        <v>8161</v>
      </c>
      <c r="F948" s="100">
        <f t="shared" si="105"/>
        <v>16322</v>
      </c>
      <c r="I948" s="39"/>
    </row>
    <row r="949" spans="1:15" s="21" customFormat="1" ht="16.5" outlineLevel="3" x14ac:dyDescent="0.25">
      <c r="A949" s="99" t="s">
        <v>393</v>
      </c>
      <c r="B949" s="14" t="s">
        <v>394</v>
      </c>
      <c r="C949" s="2" t="s">
        <v>1</v>
      </c>
      <c r="D949" s="13">
        <v>6</v>
      </c>
      <c r="E949" s="11">
        <v>2259</v>
      </c>
      <c r="F949" s="100">
        <f t="shared" si="105"/>
        <v>13554</v>
      </c>
      <c r="I949" s="39"/>
    </row>
    <row r="950" spans="1:15" s="21" customFormat="1" ht="16.5" outlineLevel="3" x14ac:dyDescent="0.25">
      <c r="A950" s="99" t="s">
        <v>395</v>
      </c>
      <c r="B950" s="14" t="s">
        <v>396</v>
      </c>
      <c r="C950" s="2" t="s">
        <v>60</v>
      </c>
      <c r="D950" s="13">
        <v>48.15</v>
      </c>
      <c r="E950" s="11">
        <v>28156</v>
      </c>
      <c r="F950" s="100">
        <f t="shared" si="105"/>
        <v>1355711.4</v>
      </c>
      <c r="I950" s="39"/>
    </row>
    <row r="951" spans="1:15" s="21" customFormat="1" ht="16.5" outlineLevel="3" x14ac:dyDescent="0.25">
      <c r="A951" s="99" t="s">
        <v>397</v>
      </c>
      <c r="B951" s="14" t="s">
        <v>398</v>
      </c>
      <c r="C951" s="2" t="s">
        <v>1</v>
      </c>
      <c r="D951" s="13">
        <v>120</v>
      </c>
      <c r="E951" s="11">
        <v>19845</v>
      </c>
      <c r="F951" s="100">
        <f t="shared" si="105"/>
        <v>2381400</v>
      </c>
      <c r="I951" s="39"/>
    </row>
    <row r="952" spans="1:15" s="21" customFormat="1" ht="16.5" outlineLevel="3" x14ac:dyDescent="0.25">
      <c r="A952" s="99" t="s">
        <v>399</v>
      </c>
      <c r="B952" s="14" t="s">
        <v>400</v>
      </c>
      <c r="C952" s="2" t="s">
        <v>1</v>
      </c>
      <c r="D952" s="13">
        <v>120</v>
      </c>
      <c r="E952" s="11">
        <v>9400</v>
      </c>
      <c r="F952" s="100">
        <f t="shared" si="105"/>
        <v>1128000</v>
      </c>
      <c r="I952" s="39"/>
    </row>
    <row r="953" spans="1:15" s="21" customFormat="1" ht="16.5" outlineLevel="3" x14ac:dyDescent="0.25">
      <c r="A953" s="99" t="s">
        <v>401</v>
      </c>
      <c r="B953" s="14" t="s">
        <v>402</v>
      </c>
      <c r="C953" s="2" t="s">
        <v>1</v>
      </c>
      <c r="D953" s="13">
        <v>18</v>
      </c>
      <c r="E953" s="11">
        <v>23086</v>
      </c>
      <c r="F953" s="100">
        <f t="shared" si="105"/>
        <v>415548</v>
      </c>
      <c r="I953" s="39"/>
    </row>
    <row r="954" spans="1:15" s="21" customFormat="1" ht="16.5" outlineLevel="3" x14ac:dyDescent="0.25">
      <c r="A954" s="99" t="s">
        <v>403</v>
      </c>
      <c r="B954" s="14" t="s">
        <v>404</v>
      </c>
      <c r="C954" s="2" t="s">
        <v>23</v>
      </c>
      <c r="D954" s="13">
        <v>0.16</v>
      </c>
      <c r="E954" s="11">
        <v>124295</v>
      </c>
      <c r="F954" s="100">
        <f t="shared" si="105"/>
        <v>19887.2</v>
      </c>
      <c r="I954" s="39"/>
    </row>
    <row r="955" spans="1:15" ht="30.75" customHeight="1" outlineLevel="1" x14ac:dyDescent="0.2">
      <c r="A955" s="95" t="s">
        <v>408</v>
      </c>
      <c r="B955" s="78"/>
      <c r="C955" s="78"/>
      <c r="D955" s="78"/>
      <c r="E955" s="78"/>
      <c r="F955" s="96">
        <f>ROUND(F956+F963+F978+F1037+F1110+F1180,0)</f>
        <v>243102823</v>
      </c>
      <c r="G955" s="22"/>
      <c r="H955" s="21"/>
      <c r="I955" s="39"/>
      <c r="J955" s="21"/>
      <c r="K955" s="21"/>
      <c r="L955" s="21"/>
      <c r="M955" s="21"/>
      <c r="N955" s="21"/>
      <c r="O955" s="21"/>
    </row>
    <row r="956" spans="1:15" s="21" customFormat="1" ht="16.5" customHeight="1" outlineLevel="2" x14ac:dyDescent="0.25">
      <c r="A956" s="97">
        <v>1</v>
      </c>
      <c r="B956" s="79" t="s">
        <v>180</v>
      </c>
      <c r="C956" s="12"/>
      <c r="D956" s="12"/>
      <c r="E956" s="10"/>
      <c r="F956" s="98">
        <f>SUM(F957:F962)</f>
        <v>3734987</v>
      </c>
      <c r="I956" s="39"/>
    </row>
    <row r="957" spans="1:15" s="21" customFormat="1" ht="16.5" outlineLevel="3" x14ac:dyDescent="0.25">
      <c r="A957" s="99" t="s">
        <v>10</v>
      </c>
      <c r="B957" s="14" t="s">
        <v>16</v>
      </c>
      <c r="C957" s="2" t="s">
        <v>22</v>
      </c>
      <c r="D957" s="13">
        <v>1</v>
      </c>
      <c r="E957" s="11">
        <v>207747</v>
      </c>
      <c r="F957" s="100">
        <f>ROUND(D957*E957,2)</f>
        <v>207747</v>
      </c>
      <c r="I957" s="39"/>
    </row>
    <row r="958" spans="1:15" s="21" customFormat="1" ht="16.5" outlineLevel="3" x14ac:dyDescent="0.25">
      <c r="A958" s="99" t="s">
        <v>11</v>
      </c>
      <c r="B958" s="14" t="s">
        <v>17</v>
      </c>
      <c r="C958" s="2" t="s">
        <v>1</v>
      </c>
      <c r="D958" s="13">
        <v>2</v>
      </c>
      <c r="E958" s="11">
        <v>30788</v>
      </c>
      <c r="F958" s="100">
        <f t="shared" ref="F958:F962" si="106">ROUND(D958*E958,2)</f>
        <v>61576</v>
      </c>
      <c r="I958" s="39"/>
    </row>
    <row r="959" spans="1:15" s="21" customFormat="1" ht="16.5" outlineLevel="3" x14ac:dyDescent="0.25">
      <c r="A959" s="99" t="s">
        <v>12</v>
      </c>
      <c r="B959" s="14" t="s">
        <v>18</v>
      </c>
      <c r="C959" s="2" t="s">
        <v>1</v>
      </c>
      <c r="D959" s="13">
        <v>0</v>
      </c>
      <c r="E959" s="11">
        <v>71723</v>
      </c>
      <c r="F959" s="100">
        <f t="shared" si="106"/>
        <v>0</v>
      </c>
      <c r="I959" s="39"/>
    </row>
    <row r="960" spans="1:15" s="21" customFormat="1" ht="16.5" outlineLevel="3" x14ac:dyDescent="0.25">
      <c r="A960" s="99" t="s">
        <v>13</v>
      </c>
      <c r="B960" s="14" t="s">
        <v>19</v>
      </c>
      <c r="C960" s="2" t="s">
        <v>23</v>
      </c>
      <c r="D960" s="13">
        <v>2</v>
      </c>
      <c r="E960" s="11">
        <v>178062</v>
      </c>
      <c r="F960" s="100">
        <f t="shared" si="106"/>
        <v>356124</v>
      </c>
      <c r="I960" s="39"/>
    </row>
    <row r="961" spans="1:9" s="21" customFormat="1" ht="16.5" outlineLevel="3" x14ac:dyDescent="0.25">
      <c r="A961" s="99" t="s">
        <v>14</v>
      </c>
      <c r="B961" s="14" t="s">
        <v>20</v>
      </c>
      <c r="C961" s="2" t="s">
        <v>24</v>
      </c>
      <c r="D961" s="13">
        <v>0</v>
      </c>
      <c r="E961" s="11">
        <v>7502</v>
      </c>
      <c r="F961" s="100">
        <f t="shared" si="106"/>
        <v>0</v>
      </c>
      <c r="I961" s="39"/>
    </row>
    <row r="962" spans="1:9" s="21" customFormat="1" ht="16.5" outlineLevel="3" x14ac:dyDescent="0.25">
      <c r="A962" s="99" t="s">
        <v>15</v>
      </c>
      <c r="B962" s="14" t="s">
        <v>21</v>
      </c>
      <c r="C962" s="2" t="s">
        <v>24</v>
      </c>
      <c r="D962" s="13">
        <v>20</v>
      </c>
      <c r="E962" s="11">
        <v>155477</v>
      </c>
      <c r="F962" s="100">
        <f t="shared" si="106"/>
        <v>3109540</v>
      </c>
      <c r="I962" s="39"/>
    </row>
    <row r="963" spans="1:9" s="21" customFormat="1" ht="16.5" customHeight="1" outlineLevel="2" x14ac:dyDescent="0.25">
      <c r="A963" s="97">
        <v>2</v>
      </c>
      <c r="B963" s="79" t="s">
        <v>182</v>
      </c>
      <c r="C963" s="12"/>
      <c r="D963" s="12"/>
      <c r="E963" s="10"/>
      <c r="F963" s="98">
        <f>SUM(F964:F977)</f>
        <v>14332246.27</v>
      </c>
      <c r="I963" s="39"/>
    </row>
    <row r="964" spans="1:9" s="21" customFormat="1" ht="33" outlineLevel="3" x14ac:dyDescent="0.25">
      <c r="A964" s="99" t="s">
        <v>25</v>
      </c>
      <c r="B964" s="14" t="s">
        <v>32</v>
      </c>
      <c r="C964" s="2" t="s">
        <v>60</v>
      </c>
      <c r="D964" s="13">
        <v>100</v>
      </c>
      <c r="E964" s="11">
        <v>85059</v>
      </c>
      <c r="F964" s="100">
        <f>ROUND(D964*E964,2)</f>
        <v>8505900</v>
      </c>
      <c r="I964" s="39"/>
    </row>
    <row r="965" spans="1:9" s="21" customFormat="1" ht="33" outlineLevel="3" x14ac:dyDescent="0.25">
      <c r="A965" s="99" t="s">
        <v>26</v>
      </c>
      <c r="B965" s="14" t="s">
        <v>33</v>
      </c>
      <c r="C965" s="2" t="s">
        <v>60</v>
      </c>
      <c r="D965" s="13">
        <v>0</v>
      </c>
      <c r="E965" s="11">
        <v>42859</v>
      </c>
      <c r="F965" s="100">
        <f t="shared" ref="F965:F977" si="107">ROUND(D965*E965,2)</f>
        <v>0</v>
      </c>
      <c r="I965" s="39"/>
    </row>
    <row r="966" spans="1:9" s="21" customFormat="1" ht="16.5" outlineLevel="3" x14ac:dyDescent="0.25">
      <c r="A966" s="99" t="s">
        <v>27</v>
      </c>
      <c r="B966" s="14" t="s">
        <v>34</v>
      </c>
      <c r="C966" s="2" t="s">
        <v>24</v>
      </c>
      <c r="D966" s="13">
        <v>13.79</v>
      </c>
      <c r="E966" s="11">
        <v>52206</v>
      </c>
      <c r="F966" s="100">
        <f t="shared" si="107"/>
        <v>719920.74</v>
      </c>
      <c r="I966" s="39"/>
    </row>
    <row r="967" spans="1:9" s="21" customFormat="1" ht="16.5" outlineLevel="3" x14ac:dyDescent="0.25">
      <c r="A967" s="99" t="s">
        <v>28</v>
      </c>
      <c r="B967" s="14" t="s">
        <v>35</v>
      </c>
      <c r="C967" s="2" t="s">
        <v>24</v>
      </c>
      <c r="D967" s="13">
        <v>303.94</v>
      </c>
      <c r="E967" s="11">
        <v>10732</v>
      </c>
      <c r="F967" s="100">
        <f t="shared" si="107"/>
        <v>3261884.08</v>
      </c>
      <c r="I967" s="39"/>
    </row>
    <row r="968" spans="1:9" s="21" customFormat="1" ht="16.5" outlineLevel="3" x14ac:dyDescent="0.25">
      <c r="A968" s="99" t="s">
        <v>29</v>
      </c>
      <c r="B968" s="14" t="s">
        <v>36</v>
      </c>
      <c r="C968" s="2" t="s">
        <v>24</v>
      </c>
      <c r="D968" s="13">
        <v>0</v>
      </c>
      <c r="E968" s="11">
        <v>10732</v>
      </c>
      <c r="F968" s="100">
        <f t="shared" si="107"/>
        <v>0</v>
      </c>
      <c r="I968" s="39"/>
    </row>
    <row r="969" spans="1:9" s="21" customFormat="1" ht="16.5" outlineLevel="3" x14ac:dyDescent="0.25">
      <c r="A969" s="99" t="s">
        <v>30</v>
      </c>
      <c r="B969" s="14" t="s">
        <v>37</v>
      </c>
      <c r="C969" s="2" t="s">
        <v>24</v>
      </c>
      <c r="D969" s="13">
        <v>6.4</v>
      </c>
      <c r="E969" s="11">
        <v>10913</v>
      </c>
      <c r="F969" s="100">
        <f t="shared" si="107"/>
        <v>69843.199999999997</v>
      </c>
      <c r="I969" s="39"/>
    </row>
    <row r="970" spans="1:9" s="21" customFormat="1" ht="16.5" outlineLevel="3" x14ac:dyDescent="0.25">
      <c r="A970" s="99" t="s">
        <v>31</v>
      </c>
      <c r="B970" s="14" t="s">
        <v>38</v>
      </c>
      <c r="C970" s="2" t="s">
        <v>24</v>
      </c>
      <c r="D970" s="13">
        <v>12.57</v>
      </c>
      <c r="E970" s="11">
        <v>10913</v>
      </c>
      <c r="F970" s="100">
        <f t="shared" si="107"/>
        <v>137176.41</v>
      </c>
      <c r="I970" s="39"/>
    </row>
    <row r="971" spans="1:9" s="21" customFormat="1" ht="16.5" outlineLevel="3" x14ac:dyDescent="0.25">
      <c r="A971" s="99" t="s">
        <v>183</v>
      </c>
      <c r="B971" s="14" t="s">
        <v>39</v>
      </c>
      <c r="C971" s="2" t="s">
        <v>24</v>
      </c>
      <c r="D971" s="13">
        <v>287.5</v>
      </c>
      <c r="E971" s="11">
        <v>3688</v>
      </c>
      <c r="F971" s="100">
        <f t="shared" si="107"/>
        <v>1060300</v>
      </c>
      <c r="I971" s="39"/>
    </row>
    <row r="972" spans="1:9" s="21" customFormat="1" ht="16.5" outlineLevel="3" x14ac:dyDescent="0.25">
      <c r="A972" s="99" t="s">
        <v>184</v>
      </c>
      <c r="B972" s="14" t="s">
        <v>40</v>
      </c>
      <c r="C972" s="2" t="s">
        <v>24</v>
      </c>
      <c r="D972" s="13">
        <v>0</v>
      </c>
      <c r="E972" s="11">
        <v>3941</v>
      </c>
      <c r="F972" s="100">
        <f t="shared" si="107"/>
        <v>0</v>
      </c>
      <c r="I972" s="39"/>
    </row>
    <row r="973" spans="1:9" s="21" customFormat="1" ht="16.5" outlineLevel="3" x14ac:dyDescent="0.25">
      <c r="A973" s="99" t="s">
        <v>185</v>
      </c>
      <c r="B973" s="14" t="s">
        <v>41</v>
      </c>
      <c r="C973" s="2" t="s">
        <v>24</v>
      </c>
      <c r="D973" s="13">
        <v>0</v>
      </c>
      <c r="E973" s="11">
        <v>7373</v>
      </c>
      <c r="F973" s="100">
        <f t="shared" si="107"/>
        <v>0</v>
      </c>
      <c r="I973" s="39"/>
    </row>
    <row r="974" spans="1:9" s="21" customFormat="1" ht="16.5" outlineLevel="3" x14ac:dyDescent="0.25">
      <c r="A974" s="99" t="s">
        <v>419</v>
      </c>
      <c r="B974" s="14" t="s">
        <v>42</v>
      </c>
      <c r="C974" s="2" t="s">
        <v>24</v>
      </c>
      <c r="D974" s="13">
        <v>0</v>
      </c>
      <c r="E974" s="11">
        <v>7373</v>
      </c>
      <c r="F974" s="100">
        <f t="shared" si="107"/>
        <v>0</v>
      </c>
      <c r="I974" s="39"/>
    </row>
    <row r="975" spans="1:9" s="21" customFormat="1" ht="16.5" outlineLevel="3" x14ac:dyDescent="0.25">
      <c r="A975" s="99" t="s">
        <v>420</v>
      </c>
      <c r="B975" s="14" t="s">
        <v>43</v>
      </c>
      <c r="C975" s="2" t="s">
        <v>23</v>
      </c>
      <c r="D975" s="13">
        <v>0</v>
      </c>
      <c r="E975" s="11">
        <v>222819</v>
      </c>
      <c r="F975" s="100">
        <f t="shared" si="107"/>
        <v>0</v>
      </c>
      <c r="I975" s="39"/>
    </row>
    <row r="976" spans="1:9" s="21" customFormat="1" ht="16.5" outlineLevel="3" x14ac:dyDescent="0.25">
      <c r="A976" s="99" t="s">
        <v>421</v>
      </c>
      <c r="B976" s="14" t="s">
        <v>44</v>
      </c>
      <c r="C976" s="2" t="s">
        <v>186</v>
      </c>
      <c r="D976" s="13">
        <v>0</v>
      </c>
      <c r="E976" s="11">
        <v>53151</v>
      </c>
      <c r="F976" s="100">
        <f t="shared" si="107"/>
        <v>0</v>
      </c>
      <c r="I976" s="39"/>
    </row>
    <row r="977" spans="1:9" s="21" customFormat="1" ht="16.5" outlineLevel="3" x14ac:dyDescent="0.25">
      <c r="A977" s="99" t="s">
        <v>424</v>
      </c>
      <c r="B977" s="14" t="s">
        <v>45</v>
      </c>
      <c r="C977" s="2" t="s">
        <v>24</v>
      </c>
      <c r="D977" s="13">
        <v>43.16</v>
      </c>
      <c r="E977" s="11">
        <v>13374</v>
      </c>
      <c r="F977" s="100">
        <f t="shared" si="107"/>
        <v>577221.84</v>
      </c>
      <c r="I977" s="39"/>
    </row>
    <row r="978" spans="1:9" s="21" customFormat="1" ht="16.5" customHeight="1" outlineLevel="2" x14ac:dyDescent="0.25">
      <c r="A978" s="97">
        <v>3</v>
      </c>
      <c r="B978" s="79" t="s">
        <v>187</v>
      </c>
      <c r="C978" s="12"/>
      <c r="D978" s="12"/>
      <c r="E978" s="10"/>
      <c r="F978" s="98">
        <f>F979+F988+F994+F1005+F1010+F1019</f>
        <v>71932273.450000003</v>
      </c>
      <c r="I978" s="39"/>
    </row>
    <row r="979" spans="1:9" s="21" customFormat="1" ht="16.5" customHeight="1" outlineLevel="3" x14ac:dyDescent="0.25">
      <c r="A979" s="97" t="s">
        <v>188</v>
      </c>
      <c r="B979" s="79" t="s">
        <v>189</v>
      </c>
      <c r="C979" s="12"/>
      <c r="D979" s="12"/>
      <c r="E979" s="10"/>
      <c r="F979" s="98">
        <f>SUM(F980:F987)</f>
        <v>32329698.619999997</v>
      </c>
      <c r="I979" s="39"/>
    </row>
    <row r="980" spans="1:9" s="21" customFormat="1" ht="16.5" outlineLevel="4" x14ac:dyDescent="0.25">
      <c r="A980" s="99" t="s">
        <v>52</v>
      </c>
      <c r="B980" s="14" t="s">
        <v>46</v>
      </c>
      <c r="C980" s="2" t="s">
        <v>24</v>
      </c>
      <c r="D980" s="13">
        <v>285.81</v>
      </c>
      <c r="E980" s="11">
        <v>100634</v>
      </c>
      <c r="F980" s="100">
        <f t="shared" ref="F980:F987" si="108">ROUND(D980*E980,2)</f>
        <v>28762203.539999999</v>
      </c>
      <c r="I980" s="39"/>
    </row>
    <row r="981" spans="1:9" s="21" customFormat="1" ht="16.5" outlineLevel="4" x14ac:dyDescent="0.25">
      <c r="A981" s="99" t="s">
        <v>53</v>
      </c>
      <c r="B981" s="14" t="s">
        <v>47</v>
      </c>
      <c r="C981" s="2" t="s">
        <v>24</v>
      </c>
      <c r="D981" s="13">
        <v>0</v>
      </c>
      <c r="E981" s="11">
        <v>54849</v>
      </c>
      <c r="F981" s="100">
        <f t="shared" si="108"/>
        <v>0</v>
      </c>
      <c r="I981" s="39"/>
    </row>
    <row r="982" spans="1:9" s="21" customFormat="1" ht="16.5" outlineLevel="4" x14ac:dyDescent="0.25">
      <c r="A982" s="99" t="s">
        <v>54</v>
      </c>
      <c r="B982" s="14" t="s">
        <v>48</v>
      </c>
      <c r="C982" s="2" t="s">
        <v>24</v>
      </c>
      <c r="D982" s="13">
        <v>0</v>
      </c>
      <c r="E982" s="11">
        <v>48251</v>
      </c>
      <c r="F982" s="100">
        <f t="shared" si="108"/>
        <v>0</v>
      </c>
      <c r="I982" s="39"/>
    </row>
    <row r="983" spans="1:9" s="21" customFormat="1" ht="16.5" outlineLevel="4" x14ac:dyDescent="0.25">
      <c r="A983" s="99" t="s">
        <v>428</v>
      </c>
      <c r="B983" s="14" t="s">
        <v>49</v>
      </c>
      <c r="C983" s="2" t="s">
        <v>60</v>
      </c>
      <c r="D983" s="13">
        <v>38.68</v>
      </c>
      <c r="E983" s="11">
        <v>92231</v>
      </c>
      <c r="F983" s="100">
        <f t="shared" si="108"/>
        <v>3567495.08</v>
      </c>
      <c r="I983" s="39"/>
    </row>
    <row r="984" spans="1:9" s="21" customFormat="1" ht="16.5" outlineLevel="4" x14ac:dyDescent="0.25">
      <c r="A984" s="99" t="s">
        <v>429</v>
      </c>
      <c r="B984" s="14" t="s">
        <v>50</v>
      </c>
      <c r="C984" s="2" t="s">
        <v>24</v>
      </c>
      <c r="D984" s="13">
        <v>0</v>
      </c>
      <c r="E984" s="11">
        <v>46023</v>
      </c>
      <c r="F984" s="100">
        <f t="shared" si="108"/>
        <v>0</v>
      </c>
      <c r="I984" s="39"/>
    </row>
    <row r="985" spans="1:9" s="21" customFormat="1" ht="33" outlineLevel="4" x14ac:dyDescent="0.25">
      <c r="A985" s="99" t="s">
        <v>430</v>
      </c>
      <c r="B985" s="14" t="s">
        <v>51</v>
      </c>
      <c r="C985" s="2" t="s">
        <v>24</v>
      </c>
      <c r="D985" s="13">
        <v>0</v>
      </c>
      <c r="E985" s="11">
        <v>5656</v>
      </c>
      <c r="F985" s="100">
        <f t="shared" si="108"/>
        <v>0</v>
      </c>
      <c r="I985" s="39"/>
    </row>
    <row r="986" spans="1:9" s="21" customFormat="1" ht="16.5" outlineLevel="4" x14ac:dyDescent="0.25">
      <c r="A986" s="99" t="s">
        <v>431</v>
      </c>
      <c r="B986" s="14" t="s">
        <v>190</v>
      </c>
      <c r="C986" s="2" t="s">
        <v>24</v>
      </c>
      <c r="D986" s="13">
        <v>0</v>
      </c>
      <c r="E986" s="11">
        <v>15477</v>
      </c>
      <c r="F986" s="100">
        <f t="shared" si="108"/>
        <v>0</v>
      </c>
      <c r="I986" s="39"/>
    </row>
    <row r="987" spans="1:9" s="21" customFormat="1" ht="16.5" outlineLevel="4" x14ac:dyDescent="0.25">
      <c r="A987" s="99" t="s">
        <v>432</v>
      </c>
      <c r="B987" s="14" t="s">
        <v>191</v>
      </c>
      <c r="C987" s="2" t="s">
        <v>24</v>
      </c>
      <c r="D987" s="13">
        <v>0</v>
      </c>
      <c r="E987" s="11">
        <v>52864</v>
      </c>
      <c r="F987" s="100">
        <f t="shared" si="108"/>
        <v>0</v>
      </c>
      <c r="I987" s="39"/>
    </row>
    <row r="988" spans="1:9" s="21" customFormat="1" ht="16.5" customHeight="1" outlineLevel="3" x14ac:dyDescent="0.25">
      <c r="A988" s="97" t="s">
        <v>192</v>
      </c>
      <c r="B988" s="79" t="s">
        <v>193</v>
      </c>
      <c r="C988" s="12"/>
      <c r="D988" s="12"/>
      <c r="E988" s="10"/>
      <c r="F988" s="98">
        <f>SUM(F989:F993)</f>
        <v>5309849.38</v>
      </c>
      <c r="I988" s="39"/>
    </row>
    <row r="989" spans="1:9" s="21" customFormat="1" ht="16.5" outlineLevel="4" x14ac:dyDescent="0.25">
      <c r="A989" s="99" t="s">
        <v>61</v>
      </c>
      <c r="B989" s="14" t="s">
        <v>55</v>
      </c>
      <c r="C989" s="2" t="s">
        <v>23</v>
      </c>
      <c r="D989" s="13">
        <v>10.58</v>
      </c>
      <c r="E989" s="11">
        <v>426584</v>
      </c>
      <c r="F989" s="100">
        <f t="shared" ref="F989:F993" si="109">ROUND(D989*E989,2)</f>
        <v>4513258.72</v>
      </c>
      <c r="I989" s="39"/>
    </row>
    <row r="990" spans="1:9" s="21" customFormat="1" ht="16.5" outlineLevel="4" x14ac:dyDescent="0.25">
      <c r="A990" s="99" t="s">
        <v>63</v>
      </c>
      <c r="B990" s="14" t="s">
        <v>56</v>
      </c>
      <c r="C990" s="2" t="s">
        <v>24</v>
      </c>
      <c r="D990" s="13">
        <v>3.9</v>
      </c>
      <c r="E990" s="11">
        <v>21678</v>
      </c>
      <c r="F990" s="100">
        <f t="shared" si="109"/>
        <v>84544.2</v>
      </c>
      <c r="I990" s="39"/>
    </row>
    <row r="991" spans="1:9" s="21" customFormat="1" ht="16.5" outlineLevel="4" x14ac:dyDescent="0.25">
      <c r="A991" s="99" t="s">
        <v>64</v>
      </c>
      <c r="B991" s="14" t="s">
        <v>57</v>
      </c>
      <c r="C991" s="2" t="s">
        <v>24</v>
      </c>
      <c r="D991" s="13">
        <v>30.29</v>
      </c>
      <c r="E991" s="11">
        <v>17214</v>
      </c>
      <c r="F991" s="100">
        <f t="shared" si="109"/>
        <v>521412.06</v>
      </c>
      <c r="I991" s="39"/>
    </row>
    <row r="992" spans="1:9" s="21" customFormat="1" ht="16.5" outlineLevel="4" x14ac:dyDescent="0.25">
      <c r="A992" s="99" t="s">
        <v>65</v>
      </c>
      <c r="B992" s="14" t="s">
        <v>58</v>
      </c>
      <c r="C992" s="2" t="s">
        <v>60</v>
      </c>
      <c r="D992" s="13">
        <v>26.4</v>
      </c>
      <c r="E992" s="11">
        <v>7221</v>
      </c>
      <c r="F992" s="100">
        <f t="shared" si="109"/>
        <v>190634.4</v>
      </c>
      <c r="I992" s="39"/>
    </row>
    <row r="993" spans="1:9" s="21" customFormat="1" ht="16.5" outlineLevel="4" x14ac:dyDescent="0.25">
      <c r="A993" s="99" t="s">
        <v>433</v>
      </c>
      <c r="B993" s="14" t="s">
        <v>59</v>
      </c>
      <c r="C993" s="2" t="s">
        <v>24</v>
      </c>
      <c r="D993" s="13">
        <v>0</v>
      </c>
      <c r="E993" s="11">
        <v>13656</v>
      </c>
      <c r="F993" s="100">
        <f t="shared" si="109"/>
        <v>0</v>
      </c>
      <c r="I993" s="39"/>
    </row>
    <row r="994" spans="1:9" s="21" customFormat="1" ht="16.5" customHeight="1" outlineLevel="3" x14ac:dyDescent="0.25">
      <c r="A994" s="97" t="s">
        <v>194</v>
      </c>
      <c r="B994" s="79" t="s">
        <v>195</v>
      </c>
      <c r="C994" s="12"/>
      <c r="D994" s="12"/>
      <c r="E994" s="10"/>
      <c r="F994" s="98">
        <f>SUM(F995:F1004)</f>
        <v>9460739.8599999994</v>
      </c>
      <c r="I994" s="39"/>
    </row>
    <row r="995" spans="1:9" s="21" customFormat="1" ht="33" outlineLevel="4" x14ac:dyDescent="0.25">
      <c r="A995" s="99" t="s">
        <v>77</v>
      </c>
      <c r="B995" s="14" t="s">
        <v>66</v>
      </c>
      <c r="C995" s="2" t="s">
        <v>24</v>
      </c>
      <c r="D995" s="13">
        <v>6.4</v>
      </c>
      <c r="E995" s="11">
        <v>298241</v>
      </c>
      <c r="F995" s="100">
        <f t="shared" ref="F995:F1004" si="110">ROUND(D995*E995,2)</f>
        <v>1908742.4</v>
      </c>
      <c r="I995" s="39"/>
    </row>
    <row r="996" spans="1:9" s="21" customFormat="1" ht="16.5" outlineLevel="4" x14ac:dyDescent="0.25">
      <c r="A996" s="99" t="s">
        <v>79</v>
      </c>
      <c r="B996" s="14" t="s">
        <v>67</v>
      </c>
      <c r="C996" s="2" t="s">
        <v>1</v>
      </c>
      <c r="D996" s="13">
        <v>8.9</v>
      </c>
      <c r="E996" s="11">
        <v>147712</v>
      </c>
      <c r="F996" s="100">
        <f t="shared" si="110"/>
        <v>1314636.8</v>
      </c>
      <c r="I996" s="39"/>
    </row>
    <row r="997" spans="1:9" s="21" customFormat="1" ht="16.5" outlineLevel="4" x14ac:dyDescent="0.25">
      <c r="A997" s="99" t="s">
        <v>80</v>
      </c>
      <c r="B997" s="14" t="s">
        <v>68</v>
      </c>
      <c r="C997" s="2" t="s">
        <v>24</v>
      </c>
      <c r="D997" s="13">
        <v>3.9</v>
      </c>
      <c r="E997" s="11">
        <v>115616</v>
      </c>
      <c r="F997" s="100">
        <f t="shared" si="110"/>
        <v>450902.4</v>
      </c>
      <c r="I997" s="39"/>
    </row>
    <row r="998" spans="1:9" s="21" customFormat="1" ht="33" outlineLevel="4" x14ac:dyDescent="0.25">
      <c r="A998" s="99" t="s">
        <v>81</v>
      </c>
      <c r="B998" s="14" t="s">
        <v>69</v>
      </c>
      <c r="C998" s="2" t="s">
        <v>24</v>
      </c>
      <c r="D998" s="13">
        <v>12.57</v>
      </c>
      <c r="E998" s="11">
        <v>245954</v>
      </c>
      <c r="F998" s="100">
        <f t="shared" si="110"/>
        <v>3091641.78</v>
      </c>
      <c r="I998" s="39"/>
    </row>
    <row r="999" spans="1:9" s="21" customFormat="1" ht="16.5" outlineLevel="4" x14ac:dyDescent="0.25">
      <c r="A999" s="99" t="s">
        <v>82</v>
      </c>
      <c r="B999" s="14" t="s">
        <v>70</v>
      </c>
      <c r="C999" s="2" t="s">
        <v>24</v>
      </c>
      <c r="D999" s="13">
        <v>0</v>
      </c>
      <c r="E999" s="11">
        <v>134653</v>
      </c>
      <c r="F999" s="100">
        <f t="shared" si="110"/>
        <v>0</v>
      </c>
      <c r="I999" s="39"/>
    </row>
    <row r="1000" spans="1:9" s="21" customFormat="1" ht="16.5" outlineLevel="4" x14ac:dyDescent="0.25">
      <c r="A1000" s="99" t="s">
        <v>78</v>
      </c>
      <c r="B1000" s="14" t="s">
        <v>71</v>
      </c>
      <c r="C1000" s="2" t="s">
        <v>24</v>
      </c>
      <c r="D1000" s="13">
        <v>12.57</v>
      </c>
      <c r="E1000" s="11">
        <v>83680</v>
      </c>
      <c r="F1000" s="100">
        <f t="shared" si="110"/>
        <v>1051857.6000000001</v>
      </c>
      <c r="I1000" s="39"/>
    </row>
    <row r="1001" spans="1:9" s="21" customFormat="1" ht="16.5" outlineLevel="4" x14ac:dyDescent="0.25">
      <c r="A1001" s="99" t="s">
        <v>196</v>
      </c>
      <c r="B1001" s="14" t="s">
        <v>72</v>
      </c>
      <c r="C1001" s="2" t="s">
        <v>24</v>
      </c>
      <c r="D1001" s="13">
        <v>25.84</v>
      </c>
      <c r="E1001" s="11">
        <v>63582</v>
      </c>
      <c r="F1001" s="100">
        <f t="shared" si="110"/>
        <v>1642958.88</v>
      </c>
      <c r="I1001" s="39"/>
    </row>
    <row r="1002" spans="1:9" s="21" customFormat="1" ht="33" outlineLevel="4" x14ac:dyDescent="0.25">
      <c r="A1002" s="99" t="s">
        <v>169</v>
      </c>
      <c r="B1002" s="14" t="s">
        <v>73</v>
      </c>
      <c r="C1002" s="2" t="s">
        <v>60</v>
      </c>
      <c r="D1002" s="13">
        <v>0</v>
      </c>
      <c r="E1002" s="11">
        <v>25376</v>
      </c>
      <c r="F1002" s="100">
        <f t="shared" si="110"/>
        <v>0</v>
      </c>
      <c r="I1002" s="39"/>
    </row>
    <row r="1003" spans="1:9" s="21" customFormat="1" ht="25.5" customHeight="1" outlineLevel="4" x14ac:dyDescent="0.25">
      <c r="A1003" s="99" t="s">
        <v>434</v>
      </c>
      <c r="B1003" s="14" t="s">
        <v>74</v>
      </c>
      <c r="C1003" s="2" t="s">
        <v>76</v>
      </c>
      <c r="D1003" s="13">
        <v>0</v>
      </c>
      <c r="E1003" s="11">
        <v>112193</v>
      </c>
      <c r="F1003" s="100">
        <f t="shared" si="110"/>
        <v>0</v>
      </c>
      <c r="I1003" s="39"/>
    </row>
    <row r="1004" spans="1:9" s="21" customFormat="1" ht="32.25" customHeight="1" outlineLevel="4" x14ac:dyDescent="0.25">
      <c r="A1004" s="99" t="s">
        <v>435</v>
      </c>
      <c r="B1004" s="14" t="s">
        <v>75</v>
      </c>
      <c r="C1004" s="2" t="s">
        <v>60</v>
      </c>
      <c r="D1004" s="13">
        <v>0</v>
      </c>
      <c r="E1004" s="11">
        <v>83324</v>
      </c>
      <c r="F1004" s="100">
        <f t="shared" si="110"/>
        <v>0</v>
      </c>
      <c r="I1004" s="39"/>
    </row>
    <row r="1005" spans="1:9" s="21" customFormat="1" ht="16.5" customHeight="1" outlineLevel="3" x14ac:dyDescent="0.25">
      <c r="A1005" s="97" t="s">
        <v>197</v>
      </c>
      <c r="B1005" s="79" t="s">
        <v>198</v>
      </c>
      <c r="C1005" s="12"/>
      <c r="D1005" s="12"/>
      <c r="E1005" s="10"/>
      <c r="F1005" s="98">
        <f>SUM(F1006:F1009)</f>
        <v>16942904.539999999</v>
      </c>
      <c r="I1005" s="39"/>
    </row>
    <row r="1006" spans="1:9" s="21" customFormat="1" ht="33" outlineLevel="4" x14ac:dyDescent="0.25">
      <c r="A1006" s="99" t="s">
        <v>86</v>
      </c>
      <c r="B1006" s="14" t="s">
        <v>83</v>
      </c>
      <c r="C1006" s="2" t="s">
        <v>24</v>
      </c>
      <c r="D1006" s="13">
        <v>198.44</v>
      </c>
      <c r="E1006" s="11">
        <v>74102</v>
      </c>
      <c r="F1006" s="100">
        <f t="shared" ref="F1006:F1009" si="111">ROUND(D1006*E1006,2)</f>
        <v>14704800.880000001</v>
      </c>
      <c r="I1006" s="39"/>
    </row>
    <row r="1007" spans="1:9" s="21" customFormat="1" ht="16.5" outlineLevel="4" x14ac:dyDescent="0.25">
      <c r="A1007" s="99" t="s">
        <v>87</v>
      </c>
      <c r="B1007" s="14" t="s">
        <v>84</v>
      </c>
      <c r="C1007" s="2" t="s">
        <v>60</v>
      </c>
      <c r="D1007" s="13">
        <v>66.27</v>
      </c>
      <c r="E1007" s="11">
        <v>17835</v>
      </c>
      <c r="F1007" s="100">
        <f t="shared" si="111"/>
        <v>1181925.45</v>
      </c>
      <c r="I1007" s="39"/>
    </row>
    <row r="1008" spans="1:9" s="21" customFormat="1" ht="33" outlineLevel="4" x14ac:dyDescent="0.25">
      <c r="A1008" s="99" t="s">
        <v>88</v>
      </c>
      <c r="B1008" s="14" t="s">
        <v>85</v>
      </c>
      <c r="C1008" s="2" t="s">
        <v>24</v>
      </c>
      <c r="D1008" s="13">
        <v>17.170000000000002</v>
      </c>
      <c r="E1008" s="11">
        <v>61513</v>
      </c>
      <c r="F1008" s="100">
        <f t="shared" si="111"/>
        <v>1056178.21</v>
      </c>
      <c r="I1008" s="39"/>
    </row>
    <row r="1009" spans="1:9" s="21" customFormat="1" ht="16.5" outlineLevel="4" x14ac:dyDescent="0.25">
      <c r="A1009" s="99" t="s">
        <v>199</v>
      </c>
      <c r="B1009" s="14" t="s">
        <v>200</v>
      </c>
      <c r="C1009" s="2" t="s">
        <v>24</v>
      </c>
      <c r="D1009" s="13">
        <v>0</v>
      </c>
      <c r="E1009" s="11">
        <v>61513</v>
      </c>
      <c r="F1009" s="100">
        <f t="shared" si="111"/>
        <v>0</v>
      </c>
      <c r="I1009" s="39"/>
    </row>
    <row r="1010" spans="1:9" s="21" customFormat="1" ht="16.5" customHeight="1" outlineLevel="3" x14ac:dyDescent="0.25">
      <c r="A1010" s="97" t="s">
        <v>201</v>
      </c>
      <c r="B1010" s="79" t="s">
        <v>202</v>
      </c>
      <c r="C1010" s="12"/>
      <c r="D1010" s="12"/>
      <c r="E1010" s="10"/>
      <c r="F1010" s="98">
        <f>SUM(F1011:F1018)</f>
        <v>7465369.0499999989</v>
      </c>
      <c r="I1010" s="39"/>
    </row>
    <row r="1011" spans="1:9" s="21" customFormat="1" ht="33" outlineLevel="4" x14ac:dyDescent="0.25">
      <c r="A1011" s="99" t="s">
        <v>95</v>
      </c>
      <c r="B1011" s="14" t="s">
        <v>89</v>
      </c>
      <c r="C1011" s="2" t="s">
        <v>60</v>
      </c>
      <c r="D1011" s="13">
        <v>104.22</v>
      </c>
      <c r="E1011" s="11">
        <v>14553</v>
      </c>
      <c r="F1011" s="100">
        <f t="shared" ref="F1011:F1018" si="112">ROUND(D1011*E1011,2)</f>
        <v>1516713.66</v>
      </c>
      <c r="I1011" s="39"/>
    </row>
    <row r="1012" spans="1:9" s="21" customFormat="1" ht="16.5" outlineLevel="4" x14ac:dyDescent="0.25">
      <c r="A1012" s="99" t="s">
        <v>96</v>
      </c>
      <c r="B1012" s="14" t="s">
        <v>90</v>
      </c>
      <c r="C1012" s="2" t="s">
        <v>60</v>
      </c>
      <c r="D1012" s="13">
        <v>0</v>
      </c>
      <c r="E1012" s="11">
        <v>22563</v>
      </c>
      <c r="F1012" s="100">
        <f t="shared" si="112"/>
        <v>0</v>
      </c>
      <c r="I1012" s="39"/>
    </row>
    <row r="1013" spans="1:9" s="21" customFormat="1" ht="16.5" outlineLevel="4" x14ac:dyDescent="0.25">
      <c r="A1013" s="99" t="s">
        <v>97</v>
      </c>
      <c r="B1013" s="14" t="s">
        <v>91</v>
      </c>
      <c r="C1013" s="2" t="s">
        <v>24</v>
      </c>
      <c r="D1013" s="13">
        <v>371.3</v>
      </c>
      <c r="E1013" s="11">
        <v>6577</v>
      </c>
      <c r="F1013" s="100">
        <f t="shared" si="112"/>
        <v>2442040.1</v>
      </c>
      <c r="I1013" s="39"/>
    </row>
    <row r="1014" spans="1:9" s="21" customFormat="1" ht="16.5" outlineLevel="4" x14ac:dyDescent="0.25">
      <c r="A1014" s="99" t="s">
        <v>98</v>
      </c>
      <c r="B1014" s="14" t="s">
        <v>92</v>
      </c>
      <c r="C1014" s="2" t="s">
        <v>24</v>
      </c>
      <c r="D1014" s="13">
        <v>54.07</v>
      </c>
      <c r="E1014" s="11">
        <v>5537</v>
      </c>
      <c r="F1014" s="100">
        <f t="shared" si="112"/>
        <v>299385.59000000003</v>
      </c>
      <c r="I1014" s="39"/>
    </row>
    <row r="1015" spans="1:9" s="21" customFormat="1" ht="16.5" outlineLevel="4" x14ac:dyDescent="0.25">
      <c r="A1015" s="99" t="s">
        <v>203</v>
      </c>
      <c r="B1015" s="14" t="s">
        <v>93</v>
      </c>
      <c r="C1015" s="2" t="s">
        <v>24</v>
      </c>
      <c r="D1015" s="13">
        <v>209.21</v>
      </c>
      <c r="E1015" s="11">
        <v>12258</v>
      </c>
      <c r="F1015" s="100">
        <f t="shared" si="112"/>
        <v>2564496.1800000002</v>
      </c>
      <c r="I1015" s="39"/>
    </row>
    <row r="1016" spans="1:9" s="21" customFormat="1" ht="16.5" outlineLevel="4" x14ac:dyDescent="0.25">
      <c r="A1016" s="99" t="s">
        <v>204</v>
      </c>
      <c r="B1016" s="14" t="s">
        <v>94</v>
      </c>
      <c r="C1016" s="2" t="s">
        <v>24</v>
      </c>
      <c r="D1016" s="13">
        <v>54.34</v>
      </c>
      <c r="E1016" s="11">
        <v>11828</v>
      </c>
      <c r="F1016" s="100">
        <f t="shared" si="112"/>
        <v>642733.52</v>
      </c>
      <c r="I1016" s="39"/>
    </row>
    <row r="1017" spans="1:9" s="21" customFormat="1" ht="16.5" outlineLevel="4" x14ac:dyDescent="0.25">
      <c r="A1017" s="99" t="s">
        <v>205</v>
      </c>
      <c r="B1017" s="14" t="s">
        <v>206</v>
      </c>
      <c r="C1017" s="2" t="s">
        <v>24</v>
      </c>
      <c r="D1017" s="13">
        <v>0</v>
      </c>
      <c r="E1017" s="11">
        <v>11376</v>
      </c>
      <c r="F1017" s="100">
        <f t="shared" si="112"/>
        <v>0</v>
      </c>
      <c r="I1017" s="39"/>
    </row>
    <row r="1018" spans="1:9" s="21" customFormat="1" ht="49.5" outlineLevel="4" x14ac:dyDescent="0.25">
      <c r="A1018" s="99" t="s">
        <v>436</v>
      </c>
      <c r="B1018" s="14" t="s">
        <v>207</v>
      </c>
      <c r="C1018" s="2" t="s">
        <v>60</v>
      </c>
      <c r="D1018" s="13">
        <v>0</v>
      </c>
      <c r="E1018" s="11">
        <v>5117</v>
      </c>
      <c r="F1018" s="100">
        <f t="shared" si="112"/>
        <v>0</v>
      </c>
      <c r="I1018" s="39"/>
    </row>
    <row r="1019" spans="1:9" s="21" customFormat="1" ht="16.5" customHeight="1" outlineLevel="3" x14ac:dyDescent="0.25">
      <c r="A1019" s="97" t="s">
        <v>208</v>
      </c>
      <c r="B1019" s="79" t="s">
        <v>209</v>
      </c>
      <c r="C1019" s="12"/>
      <c r="D1019" s="12"/>
      <c r="E1019" s="10"/>
      <c r="F1019" s="98">
        <f>SUM(F1020:F1036)</f>
        <v>423712</v>
      </c>
      <c r="I1019" s="39"/>
    </row>
    <row r="1020" spans="1:9" s="21" customFormat="1" ht="16.5" outlineLevel="4" x14ac:dyDescent="0.25">
      <c r="A1020" s="99" t="s">
        <v>116</v>
      </c>
      <c r="B1020" s="14" t="s">
        <v>99</v>
      </c>
      <c r="C1020" s="2" t="s">
        <v>1</v>
      </c>
      <c r="D1020" s="13">
        <v>0</v>
      </c>
      <c r="E1020" s="11">
        <v>35977</v>
      </c>
      <c r="F1020" s="100">
        <f t="shared" ref="F1020:F1036" si="113">ROUND(D1020*E1020,2)</f>
        <v>0</v>
      </c>
      <c r="I1020" s="39"/>
    </row>
    <row r="1021" spans="1:9" s="21" customFormat="1" ht="16.5" outlineLevel="4" x14ac:dyDescent="0.25">
      <c r="A1021" s="99" t="s">
        <v>117</v>
      </c>
      <c r="B1021" s="14" t="s">
        <v>100</v>
      </c>
      <c r="C1021" s="2" t="s">
        <v>1</v>
      </c>
      <c r="D1021" s="13">
        <v>0</v>
      </c>
      <c r="E1021" s="11">
        <v>14535</v>
      </c>
      <c r="F1021" s="100">
        <f t="shared" si="113"/>
        <v>0</v>
      </c>
      <c r="I1021" s="39"/>
    </row>
    <row r="1022" spans="1:9" s="21" customFormat="1" ht="16.5" outlineLevel="4" x14ac:dyDescent="0.25">
      <c r="A1022" s="99" t="s">
        <v>120</v>
      </c>
      <c r="B1022" s="14" t="s">
        <v>101</v>
      </c>
      <c r="C1022" s="2" t="s">
        <v>1</v>
      </c>
      <c r="D1022" s="13">
        <v>2</v>
      </c>
      <c r="E1022" s="11">
        <v>8505</v>
      </c>
      <c r="F1022" s="100">
        <f t="shared" si="113"/>
        <v>17010</v>
      </c>
      <c r="I1022" s="39"/>
    </row>
    <row r="1023" spans="1:9" s="21" customFormat="1" ht="16.5" outlineLevel="4" x14ac:dyDescent="0.25">
      <c r="A1023" s="99" t="s">
        <v>119</v>
      </c>
      <c r="B1023" s="14" t="s">
        <v>102</v>
      </c>
      <c r="C1023" s="2" t="s">
        <v>60</v>
      </c>
      <c r="D1023" s="13">
        <v>0</v>
      </c>
      <c r="E1023" s="11">
        <v>5395</v>
      </c>
      <c r="F1023" s="100">
        <f t="shared" si="113"/>
        <v>0</v>
      </c>
      <c r="I1023" s="39"/>
    </row>
    <row r="1024" spans="1:9" s="21" customFormat="1" ht="16.5" outlineLevel="4" x14ac:dyDescent="0.25">
      <c r="A1024" s="99" t="s">
        <v>121</v>
      </c>
      <c r="B1024" s="14" t="s">
        <v>103</v>
      </c>
      <c r="C1024" s="2" t="s">
        <v>60</v>
      </c>
      <c r="D1024" s="13">
        <v>0</v>
      </c>
      <c r="E1024" s="11">
        <v>4795</v>
      </c>
      <c r="F1024" s="100">
        <f t="shared" si="113"/>
        <v>0</v>
      </c>
      <c r="I1024" s="39"/>
    </row>
    <row r="1025" spans="1:9" s="21" customFormat="1" ht="16.5" outlineLevel="4" x14ac:dyDescent="0.25">
      <c r="A1025" s="99" t="s">
        <v>122</v>
      </c>
      <c r="B1025" s="14" t="s">
        <v>104</v>
      </c>
      <c r="C1025" s="2" t="s">
        <v>1</v>
      </c>
      <c r="D1025" s="13">
        <v>0</v>
      </c>
      <c r="E1025" s="11">
        <v>63230</v>
      </c>
      <c r="F1025" s="100">
        <f t="shared" si="113"/>
        <v>0</v>
      </c>
      <c r="I1025" s="39"/>
    </row>
    <row r="1026" spans="1:9" s="21" customFormat="1" ht="16.5" outlineLevel="4" x14ac:dyDescent="0.25">
      <c r="A1026" s="99" t="s">
        <v>123</v>
      </c>
      <c r="B1026" s="14" t="s">
        <v>105</v>
      </c>
      <c r="C1026" s="2" t="s">
        <v>1</v>
      </c>
      <c r="D1026" s="13">
        <v>0</v>
      </c>
      <c r="E1026" s="11">
        <v>66788</v>
      </c>
      <c r="F1026" s="100">
        <f t="shared" si="113"/>
        <v>0</v>
      </c>
      <c r="I1026" s="39"/>
    </row>
    <row r="1027" spans="1:9" s="21" customFormat="1" ht="16.5" outlineLevel="4" x14ac:dyDescent="0.25">
      <c r="A1027" s="99" t="s">
        <v>118</v>
      </c>
      <c r="B1027" s="14" t="s">
        <v>106</v>
      </c>
      <c r="C1027" s="2" t="s">
        <v>1</v>
      </c>
      <c r="D1027" s="13">
        <v>0</v>
      </c>
      <c r="E1027" s="11">
        <v>88126</v>
      </c>
      <c r="F1027" s="100">
        <f t="shared" si="113"/>
        <v>0</v>
      </c>
      <c r="I1027" s="39"/>
    </row>
    <row r="1028" spans="1:9" s="21" customFormat="1" ht="16.5" outlineLevel="4" x14ac:dyDescent="0.25">
      <c r="A1028" s="99" t="s">
        <v>210</v>
      </c>
      <c r="B1028" s="14" t="s">
        <v>107</v>
      </c>
      <c r="C1028" s="2" t="s">
        <v>1</v>
      </c>
      <c r="D1028" s="13">
        <v>2</v>
      </c>
      <c r="E1028" s="11">
        <v>203351</v>
      </c>
      <c r="F1028" s="100">
        <f t="shared" si="113"/>
        <v>406702</v>
      </c>
      <c r="I1028" s="39"/>
    </row>
    <row r="1029" spans="1:9" s="21" customFormat="1" ht="33" outlineLevel="4" x14ac:dyDescent="0.25">
      <c r="A1029" s="99" t="s">
        <v>425</v>
      </c>
      <c r="B1029" s="14" t="s">
        <v>108</v>
      </c>
      <c r="C1029" s="2" t="s">
        <v>1</v>
      </c>
      <c r="D1029" s="13">
        <v>0</v>
      </c>
      <c r="E1029" s="11">
        <v>373870</v>
      </c>
      <c r="F1029" s="100">
        <f t="shared" si="113"/>
        <v>0</v>
      </c>
      <c r="I1029" s="39"/>
    </row>
    <row r="1030" spans="1:9" s="21" customFormat="1" ht="16.5" outlineLevel="4" x14ac:dyDescent="0.25">
      <c r="A1030" s="99" t="s">
        <v>426</v>
      </c>
      <c r="B1030" s="14" t="s">
        <v>109</v>
      </c>
      <c r="C1030" s="2" t="s">
        <v>1</v>
      </c>
      <c r="D1030" s="13">
        <v>0</v>
      </c>
      <c r="E1030" s="11">
        <v>637456</v>
      </c>
      <c r="F1030" s="100">
        <f t="shared" si="113"/>
        <v>0</v>
      </c>
      <c r="I1030" s="39"/>
    </row>
    <row r="1031" spans="1:9" s="21" customFormat="1" ht="16.5" outlineLevel="4" x14ac:dyDescent="0.25">
      <c r="A1031" s="99" t="s">
        <v>437</v>
      </c>
      <c r="B1031" s="14" t="s">
        <v>110</v>
      </c>
      <c r="C1031" s="2" t="s">
        <v>1</v>
      </c>
      <c r="D1031" s="13">
        <v>0</v>
      </c>
      <c r="E1031" s="11">
        <v>1146164</v>
      </c>
      <c r="F1031" s="100">
        <f t="shared" si="113"/>
        <v>0</v>
      </c>
      <c r="I1031" s="39"/>
    </row>
    <row r="1032" spans="1:9" s="21" customFormat="1" ht="16.5" outlineLevel="4" x14ac:dyDescent="0.25">
      <c r="A1032" s="99" t="s">
        <v>438</v>
      </c>
      <c r="B1032" s="14" t="s">
        <v>111</v>
      </c>
      <c r="C1032" s="2" t="s">
        <v>1</v>
      </c>
      <c r="D1032" s="13">
        <v>0</v>
      </c>
      <c r="E1032" s="11">
        <v>15265</v>
      </c>
      <c r="F1032" s="100">
        <f t="shared" si="113"/>
        <v>0</v>
      </c>
      <c r="I1032" s="39"/>
    </row>
    <row r="1033" spans="1:9" s="21" customFormat="1" ht="16.5" outlineLevel="4" x14ac:dyDescent="0.25">
      <c r="A1033" s="99" t="s">
        <v>439</v>
      </c>
      <c r="B1033" s="14" t="s">
        <v>112</v>
      </c>
      <c r="C1033" s="2" t="s">
        <v>1</v>
      </c>
      <c r="D1033" s="13">
        <v>0</v>
      </c>
      <c r="E1033" s="11">
        <v>11461</v>
      </c>
      <c r="F1033" s="100">
        <f t="shared" si="113"/>
        <v>0</v>
      </c>
      <c r="I1033" s="39"/>
    </row>
    <row r="1034" spans="1:9" s="21" customFormat="1" ht="16.5" outlineLevel="4" x14ac:dyDescent="0.25">
      <c r="A1034" s="99" t="s">
        <v>440</v>
      </c>
      <c r="B1034" s="14" t="s">
        <v>113</v>
      </c>
      <c r="C1034" s="2" t="s">
        <v>1</v>
      </c>
      <c r="D1034" s="13">
        <v>0</v>
      </c>
      <c r="E1034" s="11">
        <v>15265</v>
      </c>
      <c r="F1034" s="100">
        <f t="shared" si="113"/>
        <v>0</v>
      </c>
      <c r="I1034" s="39"/>
    </row>
    <row r="1035" spans="1:9" s="21" customFormat="1" ht="16.5" outlineLevel="4" x14ac:dyDescent="0.25">
      <c r="A1035" s="99" t="s">
        <v>427</v>
      </c>
      <c r="B1035" s="14" t="s">
        <v>114</v>
      </c>
      <c r="C1035" s="2" t="s">
        <v>1</v>
      </c>
      <c r="D1035" s="13">
        <v>0</v>
      </c>
      <c r="E1035" s="11">
        <v>64781</v>
      </c>
      <c r="F1035" s="100">
        <f t="shared" si="113"/>
        <v>0</v>
      </c>
      <c r="I1035" s="39"/>
    </row>
    <row r="1036" spans="1:9" s="21" customFormat="1" ht="25.5" customHeight="1" outlineLevel="4" x14ac:dyDescent="0.25">
      <c r="A1036" s="99" t="s">
        <v>441</v>
      </c>
      <c r="B1036" s="14" t="s">
        <v>115</v>
      </c>
      <c r="C1036" s="2" t="s">
        <v>1</v>
      </c>
      <c r="D1036" s="13">
        <v>0</v>
      </c>
      <c r="E1036" s="11">
        <v>4502552</v>
      </c>
      <c r="F1036" s="100">
        <f t="shared" si="113"/>
        <v>0</v>
      </c>
      <c r="I1036" s="39"/>
    </row>
    <row r="1037" spans="1:9" s="21" customFormat="1" ht="16.5" customHeight="1" outlineLevel="2" x14ac:dyDescent="0.25">
      <c r="A1037" s="97">
        <v>4</v>
      </c>
      <c r="B1037" s="79" t="s">
        <v>211</v>
      </c>
      <c r="C1037" s="12"/>
      <c r="D1037" s="12"/>
      <c r="E1037" s="10"/>
      <c r="F1037" s="98">
        <f>F1038+F1041+F1051+F1062+F1068+F1074+F1084+F1094+F1099+F1104</f>
        <v>90971499.790000007</v>
      </c>
      <c r="I1037" s="39"/>
    </row>
    <row r="1038" spans="1:9" s="21" customFormat="1" ht="16.5" customHeight="1" outlineLevel="3" x14ac:dyDescent="0.25">
      <c r="A1038" s="97" t="s">
        <v>212</v>
      </c>
      <c r="B1038" s="79" t="s">
        <v>213</v>
      </c>
      <c r="C1038" s="12"/>
      <c r="D1038" s="12"/>
      <c r="E1038" s="10"/>
      <c r="F1038" s="98">
        <f>SUM(F1039:F1040)</f>
        <v>0</v>
      </c>
      <c r="I1038" s="39"/>
    </row>
    <row r="1039" spans="1:9" s="21" customFormat="1" ht="16.5" outlineLevel="4" x14ac:dyDescent="0.25">
      <c r="A1039" s="99" t="s">
        <v>134</v>
      </c>
      <c r="B1039" s="14" t="s">
        <v>214</v>
      </c>
      <c r="C1039" s="2" t="s">
        <v>23</v>
      </c>
      <c r="D1039" s="13">
        <v>0</v>
      </c>
      <c r="E1039" s="11">
        <v>57463</v>
      </c>
      <c r="F1039" s="100">
        <f t="shared" ref="F1039:F1040" si="114">ROUND(D1039*E1039,2)</f>
        <v>0</v>
      </c>
      <c r="I1039" s="39"/>
    </row>
    <row r="1040" spans="1:9" s="21" customFormat="1" ht="16.5" outlineLevel="4" x14ac:dyDescent="0.25">
      <c r="A1040" s="99" t="s">
        <v>135</v>
      </c>
      <c r="B1040" s="14" t="s">
        <v>215</v>
      </c>
      <c r="C1040" s="2" t="s">
        <v>23</v>
      </c>
      <c r="D1040" s="13">
        <v>0</v>
      </c>
      <c r="E1040" s="11">
        <v>119160</v>
      </c>
      <c r="F1040" s="100">
        <f t="shared" si="114"/>
        <v>0</v>
      </c>
      <c r="I1040" s="39"/>
    </row>
    <row r="1041" spans="1:9" s="21" customFormat="1" ht="16.5" customHeight="1" outlineLevel="3" x14ac:dyDescent="0.25">
      <c r="A1041" s="97" t="s">
        <v>216</v>
      </c>
      <c r="B1041" s="79" t="s">
        <v>217</v>
      </c>
      <c r="C1041" s="12"/>
      <c r="D1041" s="12"/>
      <c r="E1041" s="10"/>
      <c r="F1041" s="98">
        <f>SUM(F1042:F1050)</f>
        <v>64814638.310000002</v>
      </c>
      <c r="I1041" s="39"/>
    </row>
    <row r="1042" spans="1:9" s="21" customFormat="1" ht="16.5" outlineLevel="4" x14ac:dyDescent="0.25">
      <c r="A1042" s="99" t="s">
        <v>143</v>
      </c>
      <c r="B1042" s="14" t="s">
        <v>124</v>
      </c>
      <c r="C1042" s="2" t="s">
        <v>23</v>
      </c>
      <c r="D1042" s="13">
        <v>19</v>
      </c>
      <c r="E1042" s="11">
        <v>57463</v>
      </c>
      <c r="F1042" s="100">
        <f t="shared" ref="F1042:F1050" si="115">ROUND(D1042*E1042,2)</f>
        <v>1091797</v>
      </c>
      <c r="I1042" s="39"/>
    </row>
    <row r="1043" spans="1:9" s="21" customFormat="1" ht="16.5" outlineLevel="4" x14ac:dyDescent="0.25">
      <c r="A1043" s="99" t="s">
        <v>146</v>
      </c>
      <c r="B1043" s="14" t="s">
        <v>125</v>
      </c>
      <c r="C1043" s="2" t="s">
        <v>23</v>
      </c>
      <c r="D1043" s="13">
        <v>7.6</v>
      </c>
      <c r="E1043" s="11">
        <v>119160</v>
      </c>
      <c r="F1043" s="100">
        <f t="shared" si="115"/>
        <v>905616</v>
      </c>
      <c r="I1043" s="39"/>
    </row>
    <row r="1044" spans="1:9" s="21" customFormat="1" ht="16.5" outlineLevel="4" x14ac:dyDescent="0.25">
      <c r="A1044" s="99" t="s">
        <v>148</v>
      </c>
      <c r="B1044" s="14" t="s">
        <v>126</v>
      </c>
      <c r="C1044" s="2" t="s">
        <v>23</v>
      </c>
      <c r="D1044" s="13">
        <v>7.13</v>
      </c>
      <c r="E1044" s="11">
        <v>686519</v>
      </c>
      <c r="F1044" s="100">
        <f t="shared" si="115"/>
        <v>4894880.47</v>
      </c>
      <c r="I1044" s="39"/>
    </row>
    <row r="1045" spans="1:9" s="21" customFormat="1" ht="16.5" outlineLevel="4" x14ac:dyDescent="0.25">
      <c r="A1045" s="99" t="s">
        <v>145</v>
      </c>
      <c r="B1045" s="14" t="s">
        <v>127</v>
      </c>
      <c r="C1045" s="2" t="s">
        <v>23</v>
      </c>
      <c r="D1045" s="13">
        <v>2.81</v>
      </c>
      <c r="E1045" s="11">
        <v>1161272</v>
      </c>
      <c r="F1045" s="100">
        <f t="shared" si="115"/>
        <v>3263174.32</v>
      </c>
      <c r="I1045" s="39"/>
    </row>
    <row r="1046" spans="1:9" s="21" customFormat="1" ht="16.5" outlineLevel="4" x14ac:dyDescent="0.25">
      <c r="A1046" s="99" t="s">
        <v>144</v>
      </c>
      <c r="B1046" s="14" t="s">
        <v>128</v>
      </c>
      <c r="C1046" s="2" t="s">
        <v>24</v>
      </c>
      <c r="D1046" s="13">
        <v>2.81</v>
      </c>
      <c r="E1046" s="11">
        <v>102742</v>
      </c>
      <c r="F1046" s="100">
        <f t="shared" si="115"/>
        <v>288705.02</v>
      </c>
      <c r="I1046" s="39"/>
    </row>
    <row r="1047" spans="1:9" s="21" customFormat="1" ht="16.5" outlineLevel="4" x14ac:dyDescent="0.25">
      <c r="A1047" s="99" t="s">
        <v>149</v>
      </c>
      <c r="B1047" s="14" t="s">
        <v>129</v>
      </c>
      <c r="C1047" s="2" t="s">
        <v>60</v>
      </c>
      <c r="D1047" s="13">
        <v>335.75</v>
      </c>
      <c r="E1047" s="11">
        <v>34298</v>
      </c>
      <c r="F1047" s="100">
        <f t="shared" si="115"/>
        <v>11515553.5</v>
      </c>
      <c r="I1047" s="39"/>
    </row>
    <row r="1048" spans="1:9" s="21" customFormat="1" ht="16.5" outlineLevel="4" x14ac:dyDescent="0.25">
      <c r="A1048" s="99" t="s">
        <v>147</v>
      </c>
      <c r="B1048" s="14" t="s">
        <v>130</v>
      </c>
      <c r="C1048" s="2" t="s">
        <v>60</v>
      </c>
      <c r="D1048" s="13">
        <v>1171.83</v>
      </c>
      <c r="E1048" s="11">
        <v>10109</v>
      </c>
      <c r="F1048" s="100">
        <f t="shared" si="115"/>
        <v>11846029.470000001</v>
      </c>
      <c r="I1048" s="39"/>
    </row>
    <row r="1049" spans="1:9" s="21" customFormat="1" ht="16.5" outlineLevel="4" x14ac:dyDescent="0.25">
      <c r="A1049" s="99" t="s">
        <v>150</v>
      </c>
      <c r="B1049" s="14" t="s">
        <v>131</v>
      </c>
      <c r="C1049" s="2" t="s">
        <v>24</v>
      </c>
      <c r="D1049" s="13">
        <v>591.84</v>
      </c>
      <c r="E1049" s="11">
        <v>44617</v>
      </c>
      <c r="F1049" s="100">
        <f t="shared" si="115"/>
        <v>26406125.280000001</v>
      </c>
      <c r="I1049" s="39"/>
    </row>
    <row r="1050" spans="1:9" s="21" customFormat="1" ht="16.5" outlineLevel="4" x14ac:dyDescent="0.25">
      <c r="A1050" s="99" t="s">
        <v>151</v>
      </c>
      <c r="B1050" s="14" t="s">
        <v>132</v>
      </c>
      <c r="C1050" s="2" t="s">
        <v>133</v>
      </c>
      <c r="D1050" s="13">
        <v>667.55</v>
      </c>
      <c r="E1050" s="11">
        <v>6895</v>
      </c>
      <c r="F1050" s="100">
        <f t="shared" si="115"/>
        <v>4602757.25</v>
      </c>
      <c r="I1050" s="39"/>
    </row>
    <row r="1051" spans="1:9" s="21" customFormat="1" ht="16.5" customHeight="1" outlineLevel="3" x14ac:dyDescent="0.25">
      <c r="A1051" s="97" t="s">
        <v>218</v>
      </c>
      <c r="B1051" s="79" t="s">
        <v>219</v>
      </c>
      <c r="C1051" s="12"/>
      <c r="D1051" s="12"/>
      <c r="E1051" s="10"/>
      <c r="F1051" s="98">
        <f>SUM(F1052:F1061)</f>
        <v>2653788.36</v>
      </c>
      <c r="I1051" s="39"/>
    </row>
    <row r="1052" spans="1:9" s="21" customFormat="1" ht="16.5" outlineLevel="4" x14ac:dyDescent="0.25">
      <c r="A1052" s="99" t="s">
        <v>155</v>
      </c>
      <c r="B1052" s="14" t="s">
        <v>124</v>
      </c>
      <c r="C1052" s="2" t="s">
        <v>23</v>
      </c>
      <c r="D1052" s="13">
        <v>0.09</v>
      </c>
      <c r="E1052" s="11">
        <v>57463</v>
      </c>
      <c r="F1052" s="100">
        <f t="shared" ref="F1052:F1061" si="116">ROUND(D1052*E1052,2)</f>
        <v>5171.67</v>
      </c>
      <c r="I1052" s="39"/>
    </row>
    <row r="1053" spans="1:9" s="21" customFormat="1" ht="16.5" outlineLevel="4" x14ac:dyDescent="0.25">
      <c r="A1053" s="99" t="s">
        <v>156</v>
      </c>
      <c r="B1053" s="14" t="s">
        <v>125</v>
      </c>
      <c r="C1053" s="2" t="s">
        <v>23</v>
      </c>
      <c r="D1053" s="13">
        <v>0.03</v>
      </c>
      <c r="E1053" s="11">
        <v>119160</v>
      </c>
      <c r="F1053" s="100">
        <f t="shared" si="116"/>
        <v>3574.8</v>
      </c>
      <c r="I1053" s="39"/>
    </row>
    <row r="1054" spans="1:9" s="21" customFormat="1" ht="16.5" outlineLevel="4" x14ac:dyDescent="0.25">
      <c r="A1054" s="99" t="s">
        <v>157</v>
      </c>
      <c r="B1054" s="14" t="s">
        <v>136</v>
      </c>
      <c r="C1054" s="2" t="s">
        <v>23</v>
      </c>
      <c r="D1054" s="13">
        <v>0.06</v>
      </c>
      <c r="E1054" s="11">
        <v>686519</v>
      </c>
      <c r="F1054" s="100">
        <f t="shared" si="116"/>
        <v>41191.14</v>
      </c>
      <c r="I1054" s="39"/>
    </row>
    <row r="1055" spans="1:9" s="21" customFormat="1" ht="16.5" outlineLevel="4" x14ac:dyDescent="0.25">
      <c r="A1055" s="99" t="s">
        <v>158</v>
      </c>
      <c r="B1055" s="14" t="s">
        <v>129</v>
      </c>
      <c r="C1055" s="2" t="s">
        <v>23</v>
      </c>
      <c r="D1055" s="13">
        <v>33.630000000000003</v>
      </c>
      <c r="E1055" s="11">
        <v>34298</v>
      </c>
      <c r="F1055" s="100">
        <f t="shared" si="116"/>
        <v>1153441.74</v>
      </c>
      <c r="I1055" s="39"/>
    </row>
    <row r="1056" spans="1:9" s="21" customFormat="1" ht="16.5" outlineLevel="4" x14ac:dyDescent="0.25">
      <c r="A1056" s="99" t="s">
        <v>159</v>
      </c>
      <c r="B1056" s="14" t="s">
        <v>137</v>
      </c>
      <c r="C1056" s="2" t="s">
        <v>24</v>
      </c>
      <c r="D1056" s="13">
        <v>33.880000000000003</v>
      </c>
      <c r="E1056" s="11">
        <v>10109</v>
      </c>
      <c r="F1056" s="100">
        <f t="shared" si="116"/>
        <v>342492.92</v>
      </c>
      <c r="I1056" s="39"/>
    </row>
    <row r="1057" spans="1:9" s="21" customFormat="1" ht="16.5" outlineLevel="4" x14ac:dyDescent="0.25">
      <c r="A1057" s="99" t="s">
        <v>220</v>
      </c>
      <c r="B1057" s="14" t="s">
        <v>138</v>
      </c>
      <c r="C1057" s="2" t="s">
        <v>60</v>
      </c>
      <c r="D1057" s="13">
        <v>8.92</v>
      </c>
      <c r="E1057" s="11">
        <v>40047</v>
      </c>
      <c r="F1057" s="100">
        <f t="shared" si="116"/>
        <v>357219.24</v>
      </c>
      <c r="I1057" s="39"/>
    </row>
    <row r="1058" spans="1:9" s="21" customFormat="1" ht="16.5" outlineLevel="4" x14ac:dyDescent="0.25">
      <c r="A1058" s="99" t="s">
        <v>221</v>
      </c>
      <c r="B1058" s="14" t="s">
        <v>139</v>
      </c>
      <c r="C1058" s="2" t="s">
        <v>60</v>
      </c>
      <c r="D1058" s="13">
        <v>4.5</v>
      </c>
      <c r="E1058" s="11">
        <v>129903</v>
      </c>
      <c r="F1058" s="100">
        <f t="shared" si="116"/>
        <v>584563.5</v>
      </c>
      <c r="I1058" s="39"/>
    </row>
    <row r="1059" spans="1:9" s="21" customFormat="1" ht="16.5" outlineLevel="4" x14ac:dyDescent="0.25">
      <c r="A1059" s="99" t="s">
        <v>222</v>
      </c>
      <c r="B1059" s="14" t="s">
        <v>132</v>
      </c>
      <c r="C1059" s="2" t="s">
        <v>133</v>
      </c>
      <c r="D1059" s="13">
        <v>10.4</v>
      </c>
      <c r="E1059" s="11">
        <v>6903</v>
      </c>
      <c r="F1059" s="100">
        <f t="shared" si="116"/>
        <v>71791.199999999997</v>
      </c>
      <c r="I1059" s="39"/>
    </row>
    <row r="1060" spans="1:9" s="21" customFormat="1" ht="16.5" outlineLevel="4" x14ac:dyDescent="0.25">
      <c r="A1060" s="99" t="s">
        <v>223</v>
      </c>
      <c r="B1060" s="14" t="s">
        <v>140</v>
      </c>
      <c r="C1060" s="2" t="s">
        <v>133</v>
      </c>
      <c r="D1060" s="13">
        <v>5.1100000000000003</v>
      </c>
      <c r="E1060" s="11">
        <v>7865</v>
      </c>
      <c r="F1060" s="100">
        <f t="shared" si="116"/>
        <v>40190.15</v>
      </c>
      <c r="I1060" s="39"/>
    </row>
    <row r="1061" spans="1:9" s="21" customFormat="1" ht="16.5" outlineLevel="4" x14ac:dyDescent="0.25">
      <c r="A1061" s="99" t="s">
        <v>224</v>
      </c>
      <c r="B1061" s="14" t="s">
        <v>141</v>
      </c>
      <c r="C1061" s="2" t="s">
        <v>1</v>
      </c>
      <c r="D1061" s="13">
        <v>8</v>
      </c>
      <c r="E1061" s="11">
        <v>6769</v>
      </c>
      <c r="F1061" s="100">
        <f t="shared" si="116"/>
        <v>54152</v>
      </c>
      <c r="I1061" s="39"/>
    </row>
    <row r="1062" spans="1:9" s="21" customFormat="1" ht="16.5" customHeight="1" outlineLevel="3" x14ac:dyDescent="0.25">
      <c r="A1062" s="97" t="s">
        <v>225</v>
      </c>
      <c r="B1062" s="79" t="s">
        <v>226</v>
      </c>
      <c r="C1062" s="12"/>
      <c r="D1062" s="12"/>
      <c r="E1062" s="10"/>
      <c r="F1062" s="98">
        <f>SUM(F1063:F1067)</f>
        <v>21783741.82</v>
      </c>
      <c r="I1062" s="39"/>
    </row>
    <row r="1063" spans="1:9" s="21" customFormat="1" ht="16.5" outlineLevel="4" x14ac:dyDescent="0.25">
      <c r="A1063" s="99" t="s">
        <v>167</v>
      </c>
      <c r="B1063" s="14" t="s">
        <v>124</v>
      </c>
      <c r="C1063" s="2" t="s">
        <v>23</v>
      </c>
      <c r="D1063" s="13">
        <v>32.17</v>
      </c>
      <c r="E1063" s="11">
        <v>57463</v>
      </c>
      <c r="F1063" s="100">
        <f t="shared" ref="F1063:F1067" si="117">ROUND(D1063*E1063,2)</f>
        <v>1848584.71</v>
      </c>
      <c r="I1063" s="39"/>
    </row>
    <row r="1064" spans="1:9" s="21" customFormat="1" ht="16.5" outlineLevel="4" x14ac:dyDescent="0.25">
      <c r="A1064" s="99" t="s">
        <v>170</v>
      </c>
      <c r="B1064" s="14" t="s">
        <v>125</v>
      </c>
      <c r="C1064" s="2" t="s">
        <v>23</v>
      </c>
      <c r="D1064" s="13">
        <v>32.17</v>
      </c>
      <c r="E1064" s="11">
        <v>119160</v>
      </c>
      <c r="F1064" s="100">
        <f t="shared" si="117"/>
        <v>3833377.2</v>
      </c>
      <c r="I1064" s="39"/>
    </row>
    <row r="1065" spans="1:9" s="21" customFormat="1" ht="16.5" outlineLevel="4" x14ac:dyDescent="0.25">
      <c r="A1065" s="99" t="s">
        <v>168</v>
      </c>
      <c r="B1065" s="14" t="s">
        <v>227</v>
      </c>
      <c r="C1065" s="2" t="s">
        <v>23</v>
      </c>
      <c r="D1065" s="13">
        <v>16.73</v>
      </c>
      <c r="E1065" s="11">
        <v>822168</v>
      </c>
      <c r="F1065" s="100">
        <f t="shared" si="117"/>
        <v>13754870.640000001</v>
      </c>
      <c r="I1065" s="39"/>
    </row>
    <row r="1066" spans="1:9" s="21" customFormat="1" ht="16.5" outlineLevel="4" x14ac:dyDescent="0.25">
      <c r="A1066" s="99" t="s">
        <v>171</v>
      </c>
      <c r="B1066" s="14" t="s">
        <v>228</v>
      </c>
      <c r="C1066" s="2" t="s">
        <v>133</v>
      </c>
      <c r="D1066" s="13">
        <v>269.08999999999997</v>
      </c>
      <c r="E1066" s="11">
        <v>8392</v>
      </c>
      <c r="F1066" s="100">
        <f t="shared" si="117"/>
        <v>2258203.2799999998</v>
      </c>
      <c r="I1066" s="39"/>
    </row>
    <row r="1067" spans="1:9" s="21" customFormat="1" ht="16.5" outlineLevel="4" x14ac:dyDescent="0.25">
      <c r="A1067" s="99" t="s">
        <v>172</v>
      </c>
      <c r="B1067" s="14" t="s">
        <v>229</v>
      </c>
      <c r="C1067" s="2" t="s">
        <v>60</v>
      </c>
      <c r="D1067" s="13">
        <v>30.79</v>
      </c>
      <c r="E1067" s="11">
        <v>2881</v>
      </c>
      <c r="F1067" s="100">
        <f t="shared" si="117"/>
        <v>88705.99</v>
      </c>
      <c r="I1067" s="39"/>
    </row>
    <row r="1068" spans="1:9" s="21" customFormat="1" ht="34.5" customHeight="1" outlineLevel="3" x14ac:dyDescent="0.25">
      <c r="A1068" s="97" t="s">
        <v>230</v>
      </c>
      <c r="B1068" s="80" t="s">
        <v>142</v>
      </c>
      <c r="C1068" s="12"/>
      <c r="D1068" s="12"/>
      <c r="E1068" s="10"/>
      <c r="F1068" s="98">
        <f>SUM(F1069:F1073)</f>
        <v>0</v>
      </c>
      <c r="I1068" s="39"/>
    </row>
    <row r="1069" spans="1:9" s="21" customFormat="1" ht="16.5" outlineLevel="4" x14ac:dyDescent="0.25">
      <c r="A1069" s="99" t="s">
        <v>175</v>
      </c>
      <c r="B1069" s="14" t="s">
        <v>124</v>
      </c>
      <c r="C1069" s="2" t="s">
        <v>23</v>
      </c>
      <c r="D1069" s="13">
        <v>0</v>
      </c>
      <c r="E1069" s="11">
        <v>57463</v>
      </c>
      <c r="F1069" s="100">
        <f t="shared" ref="F1069:F1073" si="118">ROUND(D1069*E1069,2)</f>
        <v>0</v>
      </c>
      <c r="I1069" s="39"/>
    </row>
    <row r="1070" spans="1:9" s="21" customFormat="1" ht="16.5" outlineLevel="4" x14ac:dyDescent="0.25">
      <c r="A1070" s="99" t="s">
        <v>176</v>
      </c>
      <c r="B1070" s="14" t="s">
        <v>125</v>
      </c>
      <c r="C1070" s="2" t="s">
        <v>23</v>
      </c>
      <c r="D1070" s="13">
        <v>0</v>
      </c>
      <c r="E1070" s="11">
        <v>119160</v>
      </c>
      <c r="F1070" s="100">
        <f t="shared" si="118"/>
        <v>0</v>
      </c>
      <c r="I1070" s="39"/>
    </row>
    <row r="1071" spans="1:9" s="21" customFormat="1" ht="16.5" outlineLevel="4" x14ac:dyDescent="0.25">
      <c r="A1071" s="99" t="s">
        <v>177</v>
      </c>
      <c r="B1071" s="14" t="s">
        <v>152</v>
      </c>
      <c r="C1071" s="2" t="s">
        <v>23</v>
      </c>
      <c r="D1071" s="13">
        <v>0</v>
      </c>
      <c r="E1071" s="11">
        <v>135611</v>
      </c>
      <c r="F1071" s="100">
        <f t="shared" si="118"/>
        <v>0</v>
      </c>
      <c r="I1071" s="39"/>
    </row>
    <row r="1072" spans="1:9" s="21" customFormat="1" ht="16.5" outlineLevel="4" x14ac:dyDescent="0.25">
      <c r="A1072" s="99" t="s">
        <v>178</v>
      </c>
      <c r="B1072" s="14" t="s">
        <v>153</v>
      </c>
      <c r="C1072" s="2" t="s">
        <v>24</v>
      </c>
      <c r="D1072" s="13">
        <v>0</v>
      </c>
      <c r="E1072" s="11">
        <v>58111</v>
      </c>
      <c r="F1072" s="100">
        <f t="shared" si="118"/>
        <v>0</v>
      </c>
      <c r="I1072" s="39"/>
    </row>
    <row r="1073" spans="1:9" s="21" customFormat="1" ht="16.5" outlineLevel="4" x14ac:dyDescent="0.25">
      <c r="A1073" s="99" t="s">
        <v>179</v>
      </c>
      <c r="B1073" s="14" t="s">
        <v>154</v>
      </c>
      <c r="C1073" s="2" t="s">
        <v>23</v>
      </c>
      <c r="D1073" s="13">
        <v>0</v>
      </c>
      <c r="E1073" s="11">
        <v>686519</v>
      </c>
      <c r="F1073" s="100">
        <f t="shared" si="118"/>
        <v>0</v>
      </c>
      <c r="I1073" s="39"/>
    </row>
    <row r="1074" spans="1:9" s="21" customFormat="1" ht="30.75" customHeight="1" outlineLevel="3" x14ac:dyDescent="0.25">
      <c r="A1074" s="97" t="s">
        <v>231</v>
      </c>
      <c r="B1074" s="80" t="s">
        <v>232</v>
      </c>
      <c r="C1074" s="12"/>
      <c r="D1074" s="12"/>
      <c r="E1074" s="10"/>
      <c r="F1074" s="98">
        <f>SUM(F1075:F1083)</f>
        <v>0</v>
      </c>
      <c r="I1074" s="39"/>
    </row>
    <row r="1075" spans="1:9" s="21" customFormat="1" ht="16.5" outlineLevel="4" x14ac:dyDescent="0.25">
      <c r="A1075" s="99" t="s">
        <v>233</v>
      </c>
      <c r="B1075" s="14" t="s">
        <v>160</v>
      </c>
      <c r="C1075" s="2" t="s">
        <v>60</v>
      </c>
      <c r="D1075" s="13">
        <v>0</v>
      </c>
      <c r="E1075" s="11">
        <v>18523</v>
      </c>
      <c r="F1075" s="100">
        <f t="shared" ref="F1075:F1083" si="119">ROUND(D1075*E1075,2)</f>
        <v>0</v>
      </c>
      <c r="I1075" s="39"/>
    </row>
    <row r="1076" spans="1:9" s="21" customFormat="1" ht="16.5" outlineLevel="4" x14ac:dyDescent="0.25">
      <c r="A1076" s="99" t="s">
        <v>234</v>
      </c>
      <c r="B1076" s="14" t="s">
        <v>161</v>
      </c>
      <c r="C1076" s="2" t="s">
        <v>133</v>
      </c>
      <c r="D1076" s="13">
        <v>0</v>
      </c>
      <c r="E1076" s="11">
        <v>9737</v>
      </c>
      <c r="F1076" s="100">
        <f t="shared" si="119"/>
        <v>0</v>
      </c>
      <c r="I1076" s="39"/>
    </row>
    <row r="1077" spans="1:9" s="21" customFormat="1" ht="16.5" outlineLevel="4" x14ac:dyDescent="0.25">
      <c r="A1077" s="99" t="s">
        <v>235</v>
      </c>
      <c r="B1077" s="14" t="s">
        <v>162</v>
      </c>
      <c r="C1077" s="2" t="s">
        <v>60</v>
      </c>
      <c r="D1077" s="13">
        <v>0</v>
      </c>
      <c r="E1077" s="11">
        <v>13442</v>
      </c>
      <c r="F1077" s="100">
        <f t="shared" si="119"/>
        <v>0</v>
      </c>
      <c r="I1077" s="39"/>
    </row>
    <row r="1078" spans="1:9" s="21" customFormat="1" ht="16.5" outlineLevel="4" x14ac:dyDescent="0.25">
      <c r="A1078" s="99" t="s">
        <v>236</v>
      </c>
      <c r="B1078" s="14" t="s">
        <v>163</v>
      </c>
      <c r="C1078" s="2" t="s">
        <v>133</v>
      </c>
      <c r="D1078" s="13">
        <v>0</v>
      </c>
      <c r="E1078" s="11">
        <v>9033</v>
      </c>
      <c r="F1078" s="100">
        <f t="shared" si="119"/>
        <v>0</v>
      </c>
      <c r="I1078" s="39"/>
    </row>
    <row r="1079" spans="1:9" s="21" customFormat="1" ht="16.5" outlineLevel="4" x14ac:dyDescent="0.25">
      <c r="A1079" s="99" t="s">
        <v>237</v>
      </c>
      <c r="B1079" s="14" t="s">
        <v>164</v>
      </c>
      <c r="C1079" s="2" t="s">
        <v>23</v>
      </c>
      <c r="D1079" s="13">
        <v>0</v>
      </c>
      <c r="E1079" s="11">
        <v>26463</v>
      </c>
      <c r="F1079" s="100">
        <f t="shared" si="119"/>
        <v>0</v>
      </c>
      <c r="I1079" s="39"/>
    </row>
    <row r="1080" spans="1:9" s="21" customFormat="1" ht="16.5" outlineLevel="4" x14ac:dyDescent="0.25">
      <c r="A1080" s="99" t="s">
        <v>238</v>
      </c>
      <c r="B1080" s="14" t="s">
        <v>165</v>
      </c>
      <c r="C1080" s="2" t="s">
        <v>23</v>
      </c>
      <c r="D1080" s="13">
        <v>0</v>
      </c>
      <c r="E1080" s="11">
        <v>402739</v>
      </c>
      <c r="F1080" s="100">
        <f t="shared" si="119"/>
        <v>0</v>
      </c>
      <c r="I1080" s="39"/>
    </row>
    <row r="1081" spans="1:9" s="21" customFormat="1" ht="16.5" outlineLevel="4" x14ac:dyDescent="0.25">
      <c r="A1081" s="99" t="s">
        <v>239</v>
      </c>
      <c r="B1081" s="14" t="s">
        <v>166</v>
      </c>
      <c r="C1081" s="2" t="s">
        <v>23</v>
      </c>
      <c r="D1081" s="13">
        <v>0</v>
      </c>
      <c r="E1081" s="11">
        <v>686519</v>
      </c>
      <c r="F1081" s="100">
        <f t="shared" si="119"/>
        <v>0</v>
      </c>
      <c r="I1081" s="39"/>
    </row>
    <row r="1082" spans="1:9" s="21" customFormat="1" ht="16.5" outlineLevel="4" x14ac:dyDescent="0.25">
      <c r="A1082" s="99" t="s">
        <v>240</v>
      </c>
      <c r="B1082" s="14" t="s">
        <v>132</v>
      </c>
      <c r="C1082" s="2" t="s">
        <v>133</v>
      </c>
      <c r="D1082" s="13">
        <v>0</v>
      </c>
      <c r="E1082" s="11">
        <v>6895</v>
      </c>
      <c r="F1082" s="100">
        <f t="shared" si="119"/>
        <v>0</v>
      </c>
      <c r="I1082" s="39"/>
    </row>
    <row r="1083" spans="1:9" s="21" customFormat="1" ht="16.5" outlineLevel="4" x14ac:dyDescent="0.25">
      <c r="A1083" s="99" t="s">
        <v>241</v>
      </c>
      <c r="B1083" s="14" t="s">
        <v>124</v>
      </c>
      <c r="C1083" s="2" t="s">
        <v>23</v>
      </c>
      <c r="D1083" s="13">
        <v>0</v>
      </c>
      <c r="E1083" s="11">
        <v>0</v>
      </c>
      <c r="F1083" s="100">
        <f t="shared" si="119"/>
        <v>0</v>
      </c>
      <c r="I1083" s="39"/>
    </row>
    <row r="1084" spans="1:9" s="21" customFormat="1" ht="30.75" customHeight="1" outlineLevel="3" x14ac:dyDescent="0.25">
      <c r="A1084" s="97" t="s">
        <v>242</v>
      </c>
      <c r="B1084" s="80" t="s">
        <v>173</v>
      </c>
      <c r="C1084" s="12"/>
      <c r="D1084" s="12"/>
      <c r="E1084" s="10"/>
      <c r="F1084" s="98">
        <f>SUM(F1085:F1093)</f>
        <v>0</v>
      </c>
      <c r="I1084" s="39"/>
    </row>
    <row r="1085" spans="1:9" s="21" customFormat="1" ht="16.5" outlineLevel="4" x14ac:dyDescent="0.25">
      <c r="A1085" s="99" t="s">
        <v>62</v>
      </c>
      <c r="B1085" s="14" t="s">
        <v>160</v>
      </c>
      <c r="C1085" s="2" t="s">
        <v>60</v>
      </c>
      <c r="D1085" s="13">
        <v>0</v>
      </c>
      <c r="E1085" s="11">
        <v>18523</v>
      </c>
      <c r="F1085" s="100">
        <f t="shared" ref="F1085:F1093" si="120">ROUND(D1085*E1085,2)</f>
        <v>0</v>
      </c>
      <c r="I1085" s="39"/>
    </row>
    <row r="1086" spans="1:9" s="21" customFormat="1" ht="16.5" outlineLevel="4" x14ac:dyDescent="0.25">
      <c r="A1086" s="99" t="s">
        <v>243</v>
      </c>
      <c r="B1086" s="14" t="s">
        <v>161</v>
      </c>
      <c r="C1086" s="2" t="s">
        <v>133</v>
      </c>
      <c r="D1086" s="13">
        <v>0</v>
      </c>
      <c r="E1086" s="11">
        <v>9737</v>
      </c>
      <c r="F1086" s="100">
        <f t="shared" si="120"/>
        <v>0</v>
      </c>
      <c r="I1086" s="39"/>
    </row>
    <row r="1087" spans="1:9" s="21" customFormat="1" ht="16.5" outlineLevel="4" x14ac:dyDescent="0.25">
      <c r="A1087" s="99" t="s">
        <v>244</v>
      </c>
      <c r="B1087" s="14" t="s">
        <v>174</v>
      </c>
      <c r="C1087" s="2" t="s">
        <v>60</v>
      </c>
      <c r="D1087" s="13">
        <v>0</v>
      </c>
      <c r="E1087" s="11">
        <v>13442</v>
      </c>
      <c r="F1087" s="100">
        <f t="shared" si="120"/>
        <v>0</v>
      </c>
      <c r="I1087" s="39"/>
    </row>
    <row r="1088" spans="1:9" s="21" customFormat="1" ht="16.5" outlineLevel="4" x14ac:dyDescent="0.25">
      <c r="A1088" s="99" t="s">
        <v>245</v>
      </c>
      <c r="B1088" s="14" t="s">
        <v>163</v>
      </c>
      <c r="C1088" s="2" t="s">
        <v>133</v>
      </c>
      <c r="D1088" s="13">
        <v>0</v>
      </c>
      <c r="E1088" s="11">
        <v>9033</v>
      </c>
      <c r="F1088" s="100">
        <f t="shared" si="120"/>
        <v>0</v>
      </c>
      <c r="I1088" s="39"/>
    </row>
    <row r="1089" spans="1:9" s="21" customFormat="1" ht="16.5" outlineLevel="4" x14ac:dyDescent="0.25">
      <c r="A1089" s="99" t="s">
        <v>442</v>
      </c>
      <c r="B1089" s="14" t="s">
        <v>164</v>
      </c>
      <c r="C1089" s="2" t="s">
        <v>23</v>
      </c>
      <c r="D1089" s="13">
        <v>0</v>
      </c>
      <c r="E1089" s="11">
        <v>110128</v>
      </c>
      <c r="F1089" s="100">
        <f t="shared" si="120"/>
        <v>0</v>
      </c>
      <c r="I1089" s="39"/>
    </row>
    <row r="1090" spans="1:9" s="21" customFormat="1" ht="16.5" outlineLevel="4" x14ac:dyDescent="0.25">
      <c r="A1090" s="99" t="s">
        <v>443</v>
      </c>
      <c r="B1090" s="14" t="s">
        <v>165</v>
      </c>
      <c r="C1090" s="2" t="s">
        <v>23</v>
      </c>
      <c r="D1090" s="13">
        <v>0</v>
      </c>
      <c r="E1090" s="11">
        <v>402739</v>
      </c>
      <c r="F1090" s="100">
        <f t="shared" si="120"/>
        <v>0</v>
      </c>
      <c r="I1090" s="39"/>
    </row>
    <row r="1091" spans="1:9" s="21" customFormat="1" ht="16.5" outlineLevel="4" x14ac:dyDescent="0.25">
      <c r="A1091" s="99" t="s">
        <v>444</v>
      </c>
      <c r="B1091" s="14" t="s">
        <v>166</v>
      </c>
      <c r="C1091" s="2" t="s">
        <v>23</v>
      </c>
      <c r="D1091" s="13">
        <v>0</v>
      </c>
      <c r="E1091" s="11">
        <v>686519</v>
      </c>
      <c r="F1091" s="100">
        <f t="shared" si="120"/>
        <v>0</v>
      </c>
      <c r="I1091" s="39"/>
    </row>
    <row r="1092" spans="1:9" s="21" customFormat="1" ht="16.5" outlineLevel="4" x14ac:dyDescent="0.25">
      <c r="A1092" s="99" t="s">
        <v>445</v>
      </c>
      <c r="B1092" s="14" t="s">
        <v>132</v>
      </c>
      <c r="C1092" s="2" t="s">
        <v>133</v>
      </c>
      <c r="D1092" s="13">
        <v>0</v>
      </c>
      <c r="E1092" s="11">
        <v>6895</v>
      </c>
      <c r="F1092" s="100">
        <f t="shared" si="120"/>
        <v>0</v>
      </c>
      <c r="I1092" s="39"/>
    </row>
    <row r="1093" spans="1:9" s="21" customFormat="1" ht="16.5" outlineLevel="4" x14ac:dyDescent="0.25">
      <c r="A1093" s="99" t="s">
        <v>446</v>
      </c>
      <c r="B1093" s="14" t="s">
        <v>124</v>
      </c>
      <c r="C1093" s="2" t="s">
        <v>23</v>
      </c>
      <c r="D1093" s="13">
        <v>0</v>
      </c>
      <c r="E1093" s="11">
        <v>57463</v>
      </c>
      <c r="F1093" s="100">
        <f t="shared" si="120"/>
        <v>0</v>
      </c>
      <c r="I1093" s="39"/>
    </row>
    <row r="1094" spans="1:9" s="21" customFormat="1" ht="30.75" customHeight="1" outlineLevel="3" x14ac:dyDescent="0.25">
      <c r="A1094" s="97" t="s">
        <v>422</v>
      </c>
      <c r="B1094" s="80" t="s">
        <v>246</v>
      </c>
      <c r="C1094" s="12"/>
      <c r="D1094" s="12"/>
      <c r="E1094" s="10"/>
      <c r="F1094" s="98">
        <f>SUM(F1095:F1098)</f>
        <v>0</v>
      </c>
      <c r="I1094" s="39"/>
    </row>
    <row r="1095" spans="1:9" s="21" customFormat="1" ht="16.5" outlineLevel="4" x14ac:dyDescent="0.25">
      <c r="A1095" s="99" t="s">
        <v>447</v>
      </c>
      <c r="B1095" s="14" t="s">
        <v>160</v>
      </c>
      <c r="C1095" s="2" t="s">
        <v>60</v>
      </c>
      <c r="D1095" s="13">
        <v>0</v>
      </c>
      <c r="E1095" s="11">
        <v>18523</v>
      </c>
      <c r="F1095" s="100">
        <f t="shared" ref="F1095:F1098" si="121">ROUND(D1095*E1095,2)</f>
        <v>0</v>
      </c>
      <c r="I1095" s="39"/>
    </row>
    <row r="1096" spans="1:9" s="21" customFormat="1" ht="16.5" outlineLevel="4" x14ac:dyDescent="0.25">
      <c r="A1096" s="99" t="s">
        <v>448</v>
      </c>
      <c r="B1096" s="14" t="s">
        <v>161</v>
      </c>
      <c r="C1096" s="2" t="s">
        <v>133</v>
      </c>
      <c r="D1096" s="13">
        <v>0</v>
      </c>
      <c r="E1096" s="11">
        <v>11786</v>
      </c>
      <c r="F1096" s="100">
        <f t="shared" si="121"/>
        <v>0</v>
      </c>
      <c r="I1096" s="39"/>
    </row>
    <row r="1097" spans="1:9" s="21" customFormat="1" ht="16.5" outlineLevel="4" x14ac:dyDescent="0.25">
      <c r="A1097" s="99" t="s">
        <v>449</v>
      </c>
      <c r="B1097" s="14" t="s">
        <v>162</v>
      </c>
      <c r="C1097" s="2" t="s">
        <v>60</v>
      </c>
      <c r="D1097" s="13">
        <v>0</v>
      </c>
      <c r="E1097" s="11">
        <v>13442</v>
      </c>
      <c r="F1097" s="100">
        <f t="shared" si="121"/>
        <v>0</v>
      </c>
      <c r="I1097" s="39"/>
    </row>
    <row r="1098" spans="1:9" s="21" customFormat="1" ht="16.5" outlineLevel="4" x14ac:dyDescent="0.25">
      <c r="A1098" s="99" t="s">
        <v>450</v>
      </c>
      <c r="B1098" s="14" t="s">
        <v>163</v>
      </c>
      <c r="C1098" s="2" t="s">
        <v>133</v>
      </c>
      <c r="D1098" s="13">
        <v>0</v>
      </c>
      <c r="E1098" s="11">
        <v>11082</v>
      </c>
      <c r="F1098" s="100">
        <f t="shared" si="121"/>
        <v>0</v>
      </c>
      <c r="I1098" s="39"/>
    </row>
    <row r="1099" spans="1:9" s="21" customFormat="1" ht="30.75" customHeight="1" outlineLevel="3" x14ac:dyDescent="0.25">
      <c r="A1099" s="97" t="s">
        <v>247</v>
      </c>
      <c r="B1099" s="80" t="s">
        <v>248</v>
      </c>
      <c r="C1099" s="12"/>
      <c r="D1099" s="12"/>
      <c r="E1099" s="10"/>
      <c r="F1099" s="98">
        <f>SUM(F1100:F1103)</f>
        <v>0</v>
      </c>
      <c r="I1099" s="39"/>
    </row>
    <row r="1100" spans="1:9" s="21" customFormat="1" ht="16.5" outlineLevel="4" x14ac:dyDescent="0.25">
      <c r="A1100" s="99" t="s">
        <v>249</v>
      </c>
      <c r="B1100" s="14" t="s">
        <v>250</v>
      </c>
      <c r="C1100" s="2" t="s">
        <v>23</v>
      </c>
      <c r="D1100" s="13">
        <v>0</v>
      </c>
      <c r="E1100" s="11">
        <v>686519</v>
      </c>
      <c r="F1100" s="100">
        <f t="shared" ref="F1100:F1103" si="122">ROUND(D1100*E1100,2)</f>
        <v>0</v>
      </c>
      <c r="I1100" s="39"/>
    </row>
    <row r="1101" spans="1:9" s="21" customFormat="1" ht="16.5" outlineLevel="4" x14ac:dyDescent="0.25">
      <c r="A1101" s="99" t="s">
        <v>451</v>
      </c>
      <c r="B1101" s="14" t="s">
        <v>251</v>
      </c>
      <c r="C1101" s="2" t="s">
        <v>24</v>
      </c>
      <c r="D1101" s="13">
        <v>0</v>
      </c>
      <c r="E1101" s="11">
        <v>102742</v>
      </c>
      <c r="F1101" s="100">
        <f t="shared" si="122"/>
        <v>0</v>
      </c>
      <c r="I1101" s="39"/>
    </row>
    <row r="1102" spans="1:9" s="21" customFormat="1" ht="16.5" outlineLevel="4" x14ac:dyDescent="0.25">
      <c r="A1102" s="99" t="s">
        <v>452</v>
      </c>
      <c r="B1102" s="14" t="s">
        <v>252</v>
      </c>
      <c r="C1102" s="2" t="s">
        <v>24</v>
      </c>
      <c r="D1102" s="13">
        <v>0</v>
      </c>
      <c r="E1102" s="11">
        <v>83680</v>
      </c>
      <c r="F1102" s="100">
        <f t="shared" si="122"/>
        <v>0</v>
      </c>
      <c r="I1102" s="39"/>
    </row>
    <row r="1103" spans="1:9" s="21" customFormat="1" ht="16.5" outlineLevel="4" x14ac:dyDescent="0.25">
      <c r="A1103" s="99" t="s">
        <v>453</v>
      </c>
      <c r="B1103" s="14" t="s">
        <v>132</v>
      </c>
      <c r="C1103" s="2" t="s">
        <v>133</v>
      </c>
      <c r="D1103" s="13">
        <v>0</v>
      </c>
      <c r="E1103" s="11">
        <v>6895</v>
      </c>
      <c r="F1103" s="100">
        <f t="shared" si="122"/>
        <v>0</v>
      </c>
      <c r="I1103" s="39"/>
    </row>
    <row r="1104" spans="1:9" s="21" customFormat="1" ht="30.75" customHeight="1" outlineLevel="3" x14ac:dyDescent="0.25">
      <c r="A1104" s="97" t="s">
        <v>423</v>
      </c>
      <c r="B1104" s="80" t="s">
        <v>253</v>
      </c>
      <c r="C1104" s="12"/>
      <c r="D1104" s="12"/>
      <c r="E1104" s="10"/>
      <c r="F1104" s="98">
        <f>SUM(F1105:F1109)</f>
        <v>1719331.3</v>
      </c>
      <c r="I1104" s="39"/>
    </row>
    <row r="1105" spans="1:9" s="21" customFormat="1" ht="16.5" outlineLevel="4" x14ac:dyDescent="0.25">
      <c r="A1105" s="99" t="s">
        <v>454</v>
      </c>
      <c r="B1105" s="14" t="s">
        <v>251</v>
      </c>
      <c r="C1105" s="2" t="s">
        <v>24</v>
      </c>
      <c r="D1105" s="13">
        <v>13.9</v>
      </c>
      <c r="E1105" s="11">
        <v>102742</v>
      </c>
      <c r="F1105" s="100">
        <f t="shared" ref="F1105:F1109" si="123">ROUND(D1105*E1105,2)</f>
        <v>1428113.8</v>
      </c>
      <c r="I1105" s="39"/>
    </row>
    <row r="1106" spans="1:9" s="21" customFormat="1" ht="16.5" outlineLevel="4" x14ac:dyDescent="0.25">
      <c r="A1106" s="99" t="s">
        <v>455</v>
      </c>
      <c r="B1106" s="14" t="s">
        <v>254</v>
      </c>
      <c r="C1106" s="2" t="s">
        <v>24</v>
      </c>
      <c r="D1106" s="13">
        <v>2.15</v>
      </c>
      <c r="E1106" s="11">
        <v>135450</v>
      </c>
      <c r="F1106" s="100">
        <f t="shared" si="123"/>
        <v>291217.5</v>
      </c>
      <c r="I1106" s="39"/>
    </row>
    <row r="1107" spans="1:9" s="21" customFormat="1" ht="16.5" outlineLevel="4" x14ac:dyDescent="0.25">
      <c r="A1107" s="99" t="s">
        <v>456</v>
      </c>
      <c r="B1107" s="14" t="s">
        <v>250</v>
      </c>
      <c r="C1107" s="2" t="s">
        <v>23</v>
      </c>
      <c r="D1107" s="13">
        <v>0</v>
      </c>
      <c r="E1107" s="11">
        <v>686519</v>
      </c>
      <c r="F1107" s="100">
        <f t="shared" si="123"/>
        <v>0</v>
      </c>
      <c r="I1107" s="39"/>
    </row>
    <row r="1108" spans="1:9" s="21" customFormat="1" ht="16.5" outlineLevel="4" x14ac:dyDescent="0.25">
      <c r="A1108" s="99" t="s">
        <v>457</v>
      </c>
      <c r="B1108" s="14" t="s">
        <v>132</v>
      </c>
      <c r="C1108" s="2" t="s">
        <v>133</v>
      </c>
      <c r="D1108" s="13">
        <v>0</v>
      </c>
      <c r="E1108" s="11">
        <v>6895</v>
      </c>
      <c r="F1108" s="100">
        <f t="shared" si="123"/>
        <v>0</v>
      </c>
      <c r="I1108" s="39"/>
    </row>
    <row r="1109" spans="1:9" s="21" customFormat="1" ht="16.5" outlineLevel="4" x14ac:dyDescent="0.25">
      <c r="A1109" s="99" t="s">
        <v>458</v>
      </c>
      <c r="B1109" s="14" t="s">
        <v>124</v>
      </c>
      <c r="C1109" s="2" t="s">
        <v>23</v>
      </c>
      <c r="D1109" s="13">
        <v>0</v>
      </c>
      <c r="E1109" s="11">
        <v>57463</v>
      </c>
      <c r="F1109" s="100">
        <f t="shared" si="123"/>
        <v>0</v>
      </c>
      <c r="I1109" s="39"/>
    </row>
    <row r="1110" spans="1:9" s="21" customFormat="1" ht="16.5" customHeight="1" outlineLevel="2" x14ac:dyDescent="0.25">
      <c r="A1110" s="97">
        <v>5</v>
      </c>
      <c r="B1110" s="79" t="s">
        <v>255</v>
      </c>
      <c r="C1110" s="12"/>
      <c r="D1110" s="12"/>
      <c r="E1110" s="10"/>
      <c r="F1110" s="98">
        <f>F1111+F1122+F1135+F1142+F1156+F1176</f>
        <v>54364116</v>
      </c>
      <c r="I1110" s="39"/>
    </row>
    <row r="1111" spans="1:9" s="21" customFormat="1" ht="16.5" customHeight="1" outlineLevel="3" x14ac:dyDescent="0.25">
      <c r="A1111" s="97" t="s">
        <v>256</v>
      </c>
      <c r="B1111" s="79" t="s">
        <v>257</v>
      </c>
      <c r="C1111" s="12"/>
      <c r="D1111" s="12"/>
      <c r="E1111" s="10"/>
      <c r="F1111" s="98">
        <f>SUM(F1112:F1121)</f>
        <v>3886502</v>
      </c>
      <c r="I1111" s="39"/>
    </row>
    <row r="1112" spans="1:9" s="21" customFormat="1" ht="39.75" customHeight="1" outlineLevel="4" x14ac:dyDescent="0.25">
      <c r="A1112" s="99" t="s">
        <v>258</v>
      </c>
      <c r="B1112" s="14" t="s">
        <v>259</v>
      </c>
      <c r="C1112" s="2" t="s">
        <v>1</v>
      </c>
      <c r="D1112" s="13">
        <v>1</v>
      </c>
      <c r="E1112" s="11">
        <v>195850</v>
      </c>
      <c r="F1112" s="100">
        <f t="shared" ref="F1112:F1121" si="124">ROUND(D1112*E1112,2)</f>
        <v>195850</v>
      </c>
      <c r="I1112" s="39"/>
    </row>
    <row r="1113" spans="1:9" s="21" customFormat="1" ht="33" outlineLevel="4" x14ac:dyDescent="0.25">
      <c r="A1113" s="99" t="s">
        <v>260</v>
      </c>
      <c r="B1113" s="14" t="s">
        <v>261</v>
      </c>
      <c r="C1113" s="2" t="s">
        <v>1</v>
      </c>
      <c r="D1113" s="13">
        <v>1</v>
      </c>
      <c r="E1113" s="11">
        <v>240387</v>
      </c>
      <c r="F1113" s="100">
        <f t="shared" si="124"/>
        <v>240387</v>
      </c>
      <c r="I1113" s="39"/>
    </row>
    <row r="1114" spans="1:9" s="21" customFormat="1" ht="33" outlineLevel="4" x14ac:dyDescent="0.25">
      <c r="A1114" s="99" t="s">
        <v>262</v>
      </c>
      <c r="B1114" s="14" t="s">
        <v>263</v>
      </c>
      <c r="C1114" s="2" t="s">
        <v>1</v>
      </c>
      <c r="D1114" s="13">
        <v>1</v>
      </c>
      <c r="E1114" s="11">
        <v>581246</v>
      </c>
      <c r="F1114" s="100">
        <f t="shared" si="124"/>
        <v>581246</v>
      </c>
      <c r="I1114" s="39"/>
    </row>
    <row r="1115" spans="1:9" s="21" customFormat="1" ht="33" outlineLevel="4" x14ac:dyDescent="0.25">
      <c r="A1115" s="99" t="s">
        <v>264</v>
      </c>
      <c r="B1115" s="14" t="s">
        <v>265</v>
      </c>
      <c r="C1115" s="2" t="s">
        <v>1</v>
      </c>
      <c r="D1115" s="13">
        <v>1</v>
      </c>
      <c r="E1115" s="11">
        <v>135084</v>
      </c>
      <c r="F1115" s="100">
        <f t="shared" si="124"/>
        <v>135084</v>
      </c>
      <c r="I1115" s="39"/>
    </row>
    <row r="1116" spans="1:9" s="21" customFormat="1" ht="16.5" outlineLevel="4" x14ac:dyDescent="0.25">
      <c r="A1116" s="99" t="s">
        <v>266</v>
      </c>
      <c r="B1116" s="14" t="s">
        <v>267</v>
      </c>
      <c r="C1116" s="2" t="s">
        <v>1</v>
      </c>
      <c r="D1116" s="13">
        <v>3</v>
      </c>
      <c r="E1116" s="11">
        <v>21825</v>
      </c>
      <c r="F1116" s="100">
        <f t="shared" si="124"/>
        <v>65475</v>
      </c>
      <c r="I1116" s="39"/>
    </row>
    <row r="1117" spans="1:9" s="21" customFormat="1" ht="16.5" outlineLevel="4" x14ac:dyDescent="0.25">
      <c r="A1117" s="99" t="s">
        <v>268</v>
      </c>
      <c r="B1117" s="14" t="s">
        <v>269</v>
      </c>
      <c r="C1117" s="2" t="s">
        <v>60</v>
      </c>
      <c r="D1117" s="13">
        <v>20</v>
      </c>
      <c r="E1117" s="11">
        <v>38025</v>
      </c>
      <c r="F1117" s="100">
        <f t="shared" si="124"/>
        <v>760500</v>
      </c>
      <c r="I1117" s="39"/>
    </row>
    <row r="1118" spans="1:9" s="21" customFormat="1" ht="16.5" outlineLevel="4" x14ac:dyDescent="0.25">
      <c r="A1118" s="99" t="s">
        <v>270</v>
      </c>
      <c r="B1118" s="14" t="s">
        <v>269</v>
      </c>
      <c r="C1118" s="2" t="s">
        <v>60</v>
      </c>
      <c r="D1118" s="13">
        <v>0</v>
      </c>
      <c r="E1118" s="11">
        <v>38902</v>
      </c>
      <c r="F1118" s="100">
        <f t="shared" si="124"/>
        <v>0</v>
      </c>
      <c r="I1118" s="39"/>
    </row>
    <row r="1119" spans="1:9" s="21" customFormat="1" ht="49.5" outlineLevel="4" x14ac:dyDescent="0.25">
      <c r="A1119" s="99" t="s">
        <v>271</v>
      </c>
      <c r="B1119" s="14" t="s">
        <v>272</v>
      </c>
      <c r="C1119" s="2" t="s">
        <v>1</v>
      </c>
      <c r="D1119" s="13">
        <v>2</v>
      </c>
      <c r="E1119" s="11">
        <v>780846</v>
      </c>
      <c r="F1119" s="100">
        <f t="shared" si="124"/>
        <v>1561692</v>
      </c>
      <c r="I1119" s="39"/>
    </row>
    <row r="1120" spans="1:9" s="21" customFormat="1" ht="16.5" outlineLevel="4" x14ac:dyDescent="0.25">
      <c r="A1120" s="99" t="s">
        <v>273</v>
      </c>
      <c r="B1120" s="14" t="s">
        <v>274</v>
      </c>
      <c r="C1120" s="2" t="s">
        <v>1</v>
      </c>
      <c r="D1120" s="13">
        <v>1</v>
      </c>
      <c r="E1120" s="11">
        <v>346268</v>
      </c>
      <c r="F1120" s="100">
        <f t="shared" si="124"/>
        <v>346268</v>
      </c>
      <c r="I1120" s="39"/>
    </row>
    <row r="1121" spans="1:9" s="21" customFormat="1" ht="49.5" outlineLevel="4" x14ac:dyDescent="0.25">
      <c r="A1121" s="99" t="s">
        <v>459</v>
      </c>
      <c r="B1121" s="14" t="s">
        <v>275</v>
      </c>
      <c r="C1121" s="2" t="s">
        <v>1</v>
      </c>
      <c r="D1121" s="13">
        <v>0</v>
      </c>
      <c r="E1121" s="11">
        <v>6521</v>
      </c>
      <c r="F1121" s="100">
        <f t="shared" si="124"/>
        <v>0</v>
      </c>
      <c r="I1121" s="39"/>
    </row>
    <row r="1122" spans="1:9" s="21" customFormat="1" ht="16.5" customHeight="1" outlineLevel="3" x14ac:dyDescent="0.25">
      <c r="A1122" s="97" t="s">
        <v>276</v>
      </c>
      <c r="B1122" s="79" t="s">
        <v>277</v>
      </c>
      <c r="C1122" s="12"/>
      <c r="D1122" s="12"/>
      <c r="E1122" s="10"/>
      <c r="F1122" s="98">
        <f>SUM(F1123:F1134)</f>
        <v>1262685</v>
      </c>
      <c r="I1122" s="39"/>
    </row>
    <row r="1123" spans="1:9" s="21" customFormat="1" ht="39.75" customHeight="1" outlineLevel="4" x14ac:dyDescent="0.25">
      <c r="A1123" s="99" t="s">
        <v>278</v>
      </c>
      <c r="B1123" s="14" t="s">
        <v>279</v>
      </c>
      <c r="C1123" s="2" t="s">
        <v>1</v>
      </c>
      <c r="D1123" s="13">
        <v>1</v>
      </c>
      <c r="E1123" s="11">
        <v>495085</v>
      </c>
      <c r="F1123" s="100">
        <f t="shared" ref="F1123:F1134" si="125">ROUND(D1123*E1123,2)</f>
        <v>495085</v>
      </c>
      <c r="I1123" s="39"/>
    </row>
    <row r="1124" spans="1:9" s="21" customFormat="1" ht="33" outlineLevel="4" x14ac:dyDescent="0.25">
      <c r="A1124" s="99" t="s">
        <v>280</v>
      </c>
      <c r="B1124" s="14" t="s">
        <v>281</v>
      </c>
      <c r="C1124" s="2" t="s">
        <v>1</v>
      </c>
      <c r="D1124" s="13">
        <v>1</v>
      </c>
      <c r="E1124" s="11">
        <v>272309</v>
      </c>
      <c r="F1124" s="100">
        <f t="shared" si="125"/>
        <v>272309</v>
      </c>
      <c r="I1124" s="39"/>
    </row>
    <row r="1125" spans="1:9" s="21" customFormat="1" ht="16.5" outlineLevel="4" x14ac:dyDescent="0.25">
      <c r="A1125" s="99" t="s">
        <v>282</v>
      </c>
      <c r="B1125" s="14" t="s">
        <v>283</v>
      </c>
      <c r="C1125" s="2" t="s">
        <v>1</v>
      </c>
      <c r="D1125" s="13">
        <v>0</v>
      </c>
      <c r="E1125" s="11">
        <v>272309</v>
      </c>
      <c r="F1125" s="100">
        <f t="shared" si="125"/>
        <v>0</v>
      </c>
      <c r="I1125" s="39"/>
    </row>
    <row r="1126" spans="1:9" s="21" customFormat="1" ht="49.5" outlineLevel="4" x14ac:dyDescent="0.25">
      <c r="A1126" s="99" t="s">
        <v>284</v>
      </c>
      <c r="B1126" s="14" t="s">
        <v>285</v>
      </c>
      <c r="C1126" s="2" t="s">
        <v>1</v>
      </c>
      <c r="D1126" s="13">
        <v>0</v>
      </c>
      <c r="E1126" s="11">
        <v>291533</v>
      </c>
      <c r="F1126" s="100">
        <f t="shared" si="125"/>
        <v>0</v>
      </c>
      <c r="I1126" s="39"/>
    </row>
    <row r="1127" spans="1:9" s="21" customFormat="1" ht="49.5" outlineLevel="4" x14ac:dyDescent="0.25">
      <c r="A1127" s="99" t="s">
        <v>286</v>
      </c>
      <c r="B1127" s="14" t="s">
        <v>287</v>
      </c>
      <c r="C1127" s="2" t="s">
        <v>1</v>
      </c>
      <c r="D1127" s="13">
        <v>1</v>
      </c>
      <c r="E1127" s="11">
        <v>213818</v>
      </c>
      <c r="F1127" s="100">
        <f t="shared" si="125"/>
        <v>213818</v>
      </c>
      <c r="I1127" s="39"/>
    </row>
    <row r="1128" spans="1:9" s="21" customFormat="1" ht="33" outlineLevel="4" x14ac:dyDescent="0.25">
      <c r="A1128" s="99" t="s">
        <v>288</v>
      </c>
      <c r="B1128" s="14" t="s">
        <v>289</v>
      </c>
      <c r="C1128" s="2" t="s">
        <v>1</v>
      </c>
      <c r="D1128" s="13">
        <v>2</v>
      </c>
      <c r="E1128" s="11">
        <v>26540</v>
      </c>
      <c r="F1128" s="100">
        <f t="shared" si="125"/>
        <v>53080</v>
      </c>
      <c r="I1128" s="39"/>
    </row>
    <row r="1129" spans="1:9" s="21" customFormat="1" ht="33" outlineLevel="4" x14ac:dyDescent="0.25">
      <c r="A1129" s="99" t="s">
        <v>290</v>
      </c>
      <c r="B1129" s="14" t="s">
        <v>291</v>
      </c>
      <c r="C1129" s="2" t="s">
        <v>1</v>
      </c>
      <c r="D1129" s="13">
        <v>2</v>
      </c>
      <c r="E1129" s="11">
        <v>61890</v>
      </c>
      <c r="F1129" s="100">
        <f t="shared" si="125"/>
        <v>123780</v>
      </c>
      <c r="I1129" s="39"/>
    </row>
    <row r="1130" spans="1:9" s="21" customFormat="1" ht="33" outlineLevel="4" x14ac:dyDescent="0.25">
      <c r="A1130" s="99" t="s">
        <v>292</v>
      </c>
      <c r="B1130" s="14" t="s">
        <v>293</v>
      </c>
      <c r="C1130" s="2" t="s">
        <v>1</v>
      </c>
      <c r="D1130" s="13">
        <v>3</v>
      </c>
      <c r="E1130" s="11">
        <v>34871</v>
      </c>
      <c r="F1130" s="100">
        <f t="shared" si="125"/>
        <v>104613</v>
      </c>
      <c r="I1130" s="39"/>
    </row>
    <row r="1131" spans="1:9" s="21" customFormat="1" ht="33" outlineLevel="4" x14ac:dyDescent="0.25">
      <c r="A1131" s="99" t="s">
        <v>460</v>
      </c>
      <c r="B1131" s="14" t="s">
        <v>294</v>
      </c>
      <c r="C1131" s="2" t="s">
        <v>1</v>
      </c>
      <c r="D1131" s="13">
        <v>0</v>
      </c>
      <c r="E1131" s="11">
        <v>40940</v>
      </c>
      <c r="F1131" s="100">
        <f t="shared" si="125"/>
        <v>0</v>
      </c>
      <c r="I1131" s="39"/>
    </row>
    <row r="1132" spans="1:9" s="21" customFormat="1" ht="33" outlineLevel="4" x14ac:dyDescent="0.25">
      <c r="A1132" s="99" t="s">
        <v>461</v>
      </c>
      <c r="B1132" s="14" t="s">
        <v>295</v>
      </c>
      <c r="C1132" s="2" t="s">
        <v>1</v>
      </c>
      <c r="D1132" s="13">
        <v>0</v>
      </c>
      <c r="E1132" s="11">
        <v>198586</v>
      </c>
      <c r="F1132" s="100">
        <f t="shared" si="125"/>
        <v>0</v>
      </c>
      <c r="I1132" s="39"/>
    </row>
    <row r="1133" spans="1:9" s="21" customFormat="1" ht="16.5" outlineLevel="4" x14ac:dyDescent="0.25">
      <c r="A1133" s="99" t="s">
        <v>462</v>
      </c>
      <c r="B1133" s="14" t="s">
        <v>296</v>
      </c>
      <c r="C1133" s="2" t="s">
        <v>1</v>
      </c>
      <c r="D1133" s="13">
        <v>0</v>
      </c>
      <c r="E1133" s="11">
        <v>274447</v>
      </c>
      <c r="F1133" s="100">
        <f t="shared" si="125"/>
        <v>0</v>
      </c>
      <c r="I1133" s="39"/>
    </row>
    <row r="1134" spans="1:9" s="21" customFormat="1" ht="33" outlineLevel="4" x14ac:dyDescent="0.25">
      <c r="A1134" s="99" t="s">
        <v>463</v>
      </c>
      <c r="B1134" s="14" t="s">
        <v>297</v>
      </c>
      <c r="C1134" s="2" t="s">
        <v>1</v>
      </c>
      <c r="D1134" s="13">
        <v>0</v>
      </c>
      <c r="E1134" s="11">
        <v>49719</v>
      </c>
      <c r="F1134" s="100">
        <f t="shared" si="125"/>
        <v>0</v>
      </c>
      <c r="I1134" s="39"/>
    </row>
    <row r="1135" spans="1:9" s="21" customFormat="1" ht="16.5" customHeight="1" outlineLevel="3" x14ac:dyDescent="0.25">
      <c r="A1135" s="97" t="s">
        <v>298</v>
      </c>
      <c r="B1135" s="79" t="s">
        <v>299</v>
      </c>
      <c r="C1135" s="12"/>
      <c r="D1135" s="12"/>
      <c r="E1135" s="10"/>
      <c r="F1135" s="98">
        <f>SUM(F1136:F1141)</f>
        <v>1181006</v>
      </c>
      <c r="I1135" s="39"/>
    </row>
    <row r="1136" spans="1:9" s="21" customFormat="1" ht="39.75" customHeight="1" outlineLevel="4" x14ac:dyDescent="0.25">
      <c r="A1136" s="99" t="s">
        <v>300</v>
      </c>
      <c r="B1136" s="14" t="s">
        <v>301</v>
      </c>
      <c r="C1136" s="2" t="s">
        <v>60</v>
      </c>
      <c r="D1136" s="13">
        <v>4</v>
      </c>
      <c r="E1136" s="11">
        <v>55532</v>
      </c>
      <c r="F1136" s="100">
        <f t="shared" ref="F1136:F1141" si="126">ROUND(D1136*E1136,2)</f>
        <v>222128</v>
      </c>
      <c r="I1136" s="39"/>
    </row>
    <row r="1137" spans="1:9" s="21" customFormat="1" ht="49.5" outlineLevel="4" x14ac:dyDescent="0.25">
      <c r="A1137" s="99" t="s">
        <v>302</v>
      </c>
      <c r="B1137" s="14" t="s">
        <v>303</v>
      </c>
      <c r="C1137" s="2" t="s">
        <v>60</v>
      </c>
      <c r="D1137" s="13">
        <v>0</v>
      </c>
      <c r="E1137" s="11">
        <v>70448</v>
      </c>
      <c r="F1137" s="100">
        <f t="shared" si="126"/>
        <v>0</v>
      </c>
      <c r="I1137" s="39"/>
    </row>
    <row r="1138" spans="1:9" s="21" customFormat="1" ht="49.5" outlineLevel="4" x14ac:dyDescent="0.25">
      <c r="A1138" s="99" t="s">
        <v>304</v>
      </c>
      <c r="B1138" s="14" t="s">
        <v>305</v>
      </c>
      <c r="C1138" s="2" t="s">
        <v>60</v>
      </c>
      <c r="D1138" s="13">
        <v>27</v>
      </c>
      <c r="E1138" s="11">
        <v>35514</v>
      </c>
      <c r="F1138" s="100">
        <f t="shared" si="126"/>
        <v>958878</v>
      </c>
      <c r="I1138" s="39"/>
    </row>
    <row r="1139" spans="1:9" s="21" customFormat="1" ht="49.5" outlineLevel="4" x14ac:dyDescent="0.25">
      <c r="A1139" s="99" t="s">
        <v>464</v>
      </c>
      <c r="B1139" s="14" t="s">
        <v>306</v>
      </c>
      <c r="C1139" s="2" t="s">
        <v>60</v>
      </c>
      <c r="D1139" s="13">
        <v>0</v>
      </c>
      <c r="E1139" s="11">
        <v>44811</v>
      </c>
      <c r="F1139" s="100">
        <f t="shared" si="126"/>
        <v>0</v>
      </c>
      <c r="I1139" s="39"/>
    </row>
    <row r="1140" spans="1:9" s="21" customFormat="1" ht="49.5" outlineLevel="4" x14ac:dyDescent="0.25">
      <c r="A1140" s="99" t="s">
        <v>465</v>
      </c>
      <c r="B1140" s="14" t="s">
        <v>307</v>
      </c>
      <c r="C1140" s="2" t="s">
        <v>60</v>
      </c>
      <c r="D1140" s="13">
        <v>0</v>
      </c>
      <c r="E1140" s="11">
        <v>46970</v>
      </c>
      <c r="F1140" s="100">
        <f t="shared" si="126"/>
        <v>0</v>
      </c>
      <c r="I1140" s="39"/>
    </row>
    <row r="1141" spans="1:9" s="21" customFormat="1" ht="49.5" outlineLevel="4" x14ac:dyDescent="0.25">
      <c r="A1141" s="99" t="s">
        <v>466</v>
      </c>
      <c r="B1141" s="14" t="s">
        <v>308</v>
      </c>
      <c r="C1141" s="2" t="s">
        <v>60</v>
      </c>
      <c r="D1141" s="13">
        <v>0</v>
      </c>
      <c r="E1141" s="11">
        <v>45086</v>
      </c>
      <c r="F1141" s="100">
        <f t="shared" si="126"/>
        <v>0</v>
      </c>
      <c r="I1141" s="39"/>
    </row>
    <row r="1142" spans="1:9" s="21" customFormat="1" ht="16.5" customHeight="1" outlineLevel="3" x14ac:dyDescent="0.25">
      <c r="A1142" s="97" t="s">
        <v>309</v>
      </c>
      <c r="B1142" s="79" t="s">
        <v>310</v>
      </c>
      <c r="C1142" s="12"/>
      <c r="D1142" s="12"/>
      <c r="E1142" s="10"/>
      <c r="F1142" s="98">
        <f>F1143+F1147+F1150</f>
        <v>17313825</v>
      </c>
      <c r="I1142" s="39"/>
    </row>
    <row r="1143" spans="1:9" s="21" customFormat="1" ht="16.5" customHeight="1" outlineLevel="4" x14ac:dyDescent="0.25">
      <c r="A1143" s="97" t="s">
        <v>311</v>
      </c>
      <c r="B1143" s="79" t="s">
        <v>312</v>
      </c>
      <c r="C1143" s="12"/>
      <c r="D1143" s="12"/>
      <c r="E1143" s="10"/>
      <c r="F1143" s="98">
        <f>SUM(F1144:F1146)</f>
        <v>12132255</v>
      </c>
      <c r="I1143" s="39"/>
    </row>
    <row r="1144" spans="1:9" s="21" customFormat="1" ht="49.5" outlineLevel="5" x14ac:dyDescent="0.25">
      <c r="A1144" s="99" t="s">
        <v>313</v>
      </c>
      <c r="B1144" s="14" t="s">
        <v>314</v>
      </c>
      <c r="C1144" s="2" t="s">
        <v>1</v>
      </c>
      <c r="D1144" s="13">
        <v>15</v>
      </c>
      <c r="E1144" s="11">
        <v>489257</v>
      </c>
      <c r="F1144" s="100">
        <f t="shared" ref="F1144:F1146" si="127">ROUND(D1144*E1144,2)</f>
        <v>7338855</v>
      </c>
      <c r="I1144" s="39"/>
    </row>
    <row r="1145" spans="1:9" s="21" customFormat="1" ht="33" outlineLevel="5" x14ac:dyDescent="0.25">
      <c r="A1145" s="99" t="s">
        <v>315</v>
      </c>
      <c r="B1145" s="14" t="s">
        <v>316</v>
      </c>
      <c r="C1145" s="2" t="s">
        <v>1</v>
      </c>
      <c r="D1145" s="13">
        <v>15</v>
      </c>
      <c r="E1145" s="11">
        <v>319560</v>
      </c>
      <c r="F1145" s="100">
        <f t="shared" si="127"/>
        <v>4793400</v>
      </c>
      <c r="I1145" s="39"/>
    </row>
    <row r="1146" spans="1:9" s="21" customFormat="1" ht="49.5" outlineLevel="5" x14ac:dyDescent="0.25">
      <c r="A1146" s="99" t="s">
        <v>317</v>
      </c>
      <c r="B1146" s="14" t="s">
        <v>318</v>
      </c>
      <c r="C1146" s="2" t="s">
        <v>1</v>
      </c>
      <c r="D1146" s="13">
        <v>0</v>
      </c>
      <c r="E1146" s="11">
        <v>214637</v>
      </c>
      <c r="F1146" s="100">
        <f t="shared" si="127"/>
        <v>0</v>
      </c>
      <c r="I1146" s="39"/>
    </row>
    <row r="1147" spans="1:9" s="21" customFormat="1" ht="28.5" customHeight="1" outlineLevel="4" x14ac:dyDescent="0.25">
      <c r="A1147" s="97" t="s">
        <v>319</v>
      </c>
      <c r="B1147" s="80" t="s">
        <v>320</v>
      </c>
      <c r="C1147" s="12"/>
      <c r="D1147" s="12"/>
      <c r="E1147" s="10"/>
      <c r="F1147" s="98">
        <f>SUM(F1148:F1149)</f>
        <v>816813</v>
      </c>
      <c r="I1147" s="39"/>
    </row>
    <row r="1148" spans="1:9" s="21" customFormat="1" ht="82.5" outlineLevel="5" x14ac:dyDescent="0.25">
      <c r="A1148" s="99" t="s">
        <v>321</v>
      </c>
      <c r="B1148" s="14" t="s">
        <v>322</v>
      </c>
      <c r="C1148" s="2" t="s">
        <v>1</v>
      </c>
      <c r="D1148" s="13">
        <v>1</v>
      </c>
      <c r="E1148" s="11">
        <v>549179</v>
      </c>
      <c r="F1148" s="100">
        <f t="shared" ref="F1148:F1149" si="128">ROUND(D1148*E1148,2)</f>
        <v>549179</v>
      </c>
      <c r="I1148" s="39"/>
    </row>
    <row r="1149" spans="1:9" s="21" customFormat="1" ht="66" outlineLevel="5" x14ac:dyDescent="0.25">
      <c r="A1149" s="99" t="s">
        <v>323</v>
      </c>
      <c r="B1149" s="14" t="s">
        <v>324</v>
      </c>
      <c r="C1149" s="2" t="s">
        <v>1</v>
      </c>
      <c r="D1149" s="13">
        <v>1</v>
      </c>
      <c r="E1149" s="11">
        <v>267634</v>
      </c>
      <c r="F1149" s="100">
        <f t="shared" si="128"/>
        <v>267634</v>
      </c>
      <c r="I1149" s="39"/>
    </row>
    <row r="1150" spans="1:9" s="21" customFormat="1" ht="16.5" customHeight="1" outlineLevel="4" x14ac:dyDescent="0.25">
      <c r="A1150" s="97" t="s">
        <v>325</v>
      </c>
      <c r="B1150" s="79" t="s">
        <v>326</v>
      </c>
      <c r="C1150" s="12"/>
      <c r="D1150" s="12"/>
      <c r="E1150" s="10"/>
      <c r="F1150" s="98">
        <f>SUM(F1151:F1155)</f>
        <v>4364757</v>
      </c>
      <c r="I1150" s="39"/>
    </row>
    <row r="1151" spans="1:9" s="21" customFormat="1" ht="49.5" outlineLevel="5" x14ac:dyDescent="0.25">
      <c r="A1151" s="99" t="s">
        <v>327</v>
      </c>
      <c r="B1151" s="14" t="s">
        <v>328</v>
      </c>
      <c r="C1151" s="2" t="s">
        <v>1</v>
      </c>
      <c r="D1151" s="13">
        <v>19</v>
      </c>
      <c r="E1151" s="11">
        <v>211072</v>
      </c>
      <c r="F1151" s="100">
        <f t="shared" ref="F1151:F1155" si="129">ROUND(D1151*E1151,2)</f>
        <v>4010368</v>
      </c>
      <c r="I1151" s="39"/>
    </row>
    <row r="1152" spans="1:9" s="21" customFormat="1" ht="49.5" outlineLevel="5" x14ac:dyDescent="0.25">
      <c r="A1152" s="99" t="s">
        <v>329</v>
      </c>
      <c r="B1152" s="14" t="s">
        <v>330</v>
      </c>
      <c r="C1152" s="2" t="s">
        <v>1</v>
      </c>
      <c r="D1152" s="13">
        <v>1</v>
      </c>
      <c r="E1152" s="11">
        <v>354389</v>
      </c>
      <c r="F1152" s="100">
        <f t="shared" si="129"/>
        <v>354389</v>
      </c>
      <c r="I1152" s="39"/>
    </row>
    <row r="1153" spans="1:9" s="21" customFormat="1" ht="49.5" outlineLevel="5" x14ac:dyDescent="0.25">
      <c r="A1153" s="99" t="s">
        <v>331</v>
      </c>
      <c r="B1153" s="14" t="s">
        <v>332</v>
      </c>
      <c r="C1153" s="2" t="s">
        <v>1</v>
      </c>
      <c r="D1153" s="13">
        <v>0</v>
      </c>
      <c r="E1153" s="11">
        <v>214707</v>
      </c>
      <c r="F1153" s="100">
        <f t="shared" si="129"/>
        <v>0</v>
      </c>
      <c r="I1153" s="39"/>
    </row>
    <row r="1154" spans="1:9" s="21" customFormat="1" ht="33" outlineLevel="5" x14ac:dyDescent="0.25">
      <c r="A1154" s="99" t="s">
        <v>333</v>
      </c>
      <c r="B1154" s="14" t="s">
        <v>334</v>
      </c>
      <c r="C1154" s="2" t="s">
        <v>1</v>
      </c>
      <c r="D1154" s="13">
        <v>0</v>
      </c>
      <c r="E1154" s="11">
        <v>80727</v>
      </c>
      <c r="F1154" s="100">
        <f t="shared" si="129"/>
        <v>0</v>
      </c>
      <c r="I1154" s="39"/>
    </row>
    <row r="1155" spans="1:9" s="21" customFormat="1" ht="49.5" outlineLevel="5" x14ac:dyDescent="0.25">
      <c r="A1155" s="99" t="s">
        <v>467</v>
      </c>
      <c r="B1155" s="14" t="s">
        <v>335</v>
      </c>
      <c r="C1155" s="2" t="s">
        <v>1</v>
      </c>
      <c r="D1155" s="13">
        <v>0</v>
      </c>
      <c r="E1155" s="11">
        <v>74996</v>
      </c>
      <c r="F1155" s="100">
        <f t="shared" si="129"/>
        <v>0</v>
      </c>
      <c r="I1155" s="39"/>
    </row>
    <row r="1156" spans="1:9" s="21" customFormat="1" ht="16.5" customHeight="1" outlineLevel="3" x14ac:dyDescent="0.25">
      <c r="A1156" s="97" t="s">
        <v>336</v>
      </c>
      <c r="B1156" s="79" t="s">
        <v>337</v>
      </c>
      <c r="C1156" s="12"/>
      <c r="D1156" s="12"/>
      <c r="E1156" s="10"/>
      <c r="F1156" s="98">
        <f>SUM(F1157:F1175)</f>
        <v>30053475</v>
      </c>
      <c r="I1156" s="39"/>
    </row>
    <row r="1157" spans="1:9" s="21" customFormat="1" ht="39.75" customHeight="1" outlineLevel="4" x14ac:dyDescent="0.25">
      <c r="A1157" s="99" t="s">
        <v>338</v>
      </c>
      <c r="B1157" s="14" t="s">
        <v>339</v>
      </c>
      <c r="C1157" s="2" t="s">
        <v>1</v>
      </c>
      <c r="D1157" s="13">
        <v>4</v>
      </c>
      <c r="E1157" s="11">
        <v>138353</v>
      </c>
      <c r="F1157" s="100">
        <f t="shared" ref="F1157:F1175" si="130">ROUND(D1157*E1157,2)</f>
        <v>553412</v>
      </c>
      <c r="I1157" s="39"/>
    </row>
    <row r="1158" spans="1:9" s="21" customFormat="1" ht="49.5" outlineLevel="4" x14ac:dyDescent="0.25">
      <c r="A1158" s="99" t="s">
        <v>340</v>
      </c>
      <c r="B1158" s="14" t="s">
        <v>341</v>
      </c>
      <c r="C1158" s="2" t="s">
        <v>1</v>
      </c>
      <c r="D1158" s="13">
        <v>0</v>
      </c>
      <c r="E1158" s="11">
        <v>314611</v>
      </c>
      <c r="F1158" s="100">
        <f t="shared" si="130"/>
        <v>0</v>
      </c>
      <c r="I1158" s="39"/>
    </row>
    <row r="1159" spans="1:9" s="21" customFormat="1" ht="66" outlineLevel="4" x14ac:dyDescent="0.25">
      <c r="A1159" s="99" t="s">
        <v>342</v>
      </c>
      <c r="B1159" s="14" t="s">
        <v>343</v>
      </c>
      <c r="C1159" s="2" t="s">
        <v>1</v>
      </c>
      <c r="D1159" s="13">
        <v>0</v>
      </c>
      <c r="E1159" s="11">
        <v>381901</v>
      </c>
      <c r="F1159" s="100">
        <f t="shared" si="130"/>
        <v>0</v>
      </c>
      <c r="I1159" s="39"/>
    </row>
    <row r="1160" spans="1:9" s="21" customFormat="1" ht="33" outlineLevel="4" x14ac:dyDescent="0.25">
      <c r="A1160" s="99" t="s">
        <v>344</v>
      </c>
      <c r="B1160" s="14" t="s">
        <v>345</v>
      </c>
      <c r="C1160" s="2" t="s">
        <v>1</v>
      </c>
      <c r="D1160" s="13">
        <v>9</v>
      </c>
      <c r="E1160" s="11">
        <v>247844</v>
      </c>
      <c r="F1160" s="100">
        <f t="shared" si="130"/>
        <v>2230596</v>
      </c>
      <c r="I1160" s="39"/>
    </row>
    <row r="1161" spans="1:9" s="21" customFormat="1" ht="49.5" outlineLevel="4" x14ac:dyDescent="0.25">
      <c r="A1161" s="99" t="s">
        <v>346</v>
      </c>
      <c r="B1161" s="14" t="s">
        <v>347</v>
      </c>
      <c r="C1161" s="2" t="s">
        <v>1</v>
      </c>
      <c r="D1161" s="13">
        <v>36</v>
      </c>
      <c r="E1161" s="11">
        <v>219051</v>
      </c>
      <c r="F1161" s="100">
        <f t="shared" si="130"/>
        <v>7885836</v>
      </c>
      <c r="I1161" s="39"/>
    </row>
    <row r="1162" spans="1:9" s="21" customFormat="1" ht="49.5" outlineLevel="4" x14ac:dyDescent="0.25">
      <c r="A1162" s="99" t="s">
        <v>348</v>
      </c>
      <c r="B1162" s="14" t="s">
        <v>349</v>
      </c>
      <c r="C1162" s="2" t="s">
        <v>1</v>
      </c>
      <c r="D1162" s="13">
        <v>22</v>
      </c>
      <c r="E1162" s="11">
        <v>557571</v>
      </c>
      <c r="F1162" s="100">
        <f t="shared" si="130"/>
        <v>12266562</v>
      </c>
      <c r="I1162" s="39"/>
    </row>
    <row r="1163" spans="1:9" s="21" customFormat="1" ht="49.5" outlineLevel="4" x14ac:dyDescent="0.25">
      <c r="A1163" s="99" t="s">
        <v>350</v>
      </c>
      <c r="B1163" s="14" t="s">
        <v>351</v>
      </c>
      <c r="C1163" s="2" t="s">
        <v>1</v>
      </c>
      <c r="D1163" s="13">
        <v>0</v>
      </c>
      <c r="E1163" s="11">
        <v>208656</v>
      </c>
      <c r="F1163" s="100">
        <f t="shared" si="130"/>
        <v>0</v>
      </c>
      <c r="I1163" s="39"/>
    </row>
    <row r="1164" spans="1:9" s="21" customFormat="1" ht="49.5" outlineLevel="4" x14ac:dyDescent="0.25">
      <c r="A1164" s="99" t="s">
        <v>352</v>
      </c>
      <c r="B1164" s="14" t="s">
        <v>353</v>
      </c>
      <c r="C1164" s="2" t="s">
        <v>1</v>
      </c>
      <c r="D1164" s="13">
        <v>9</v>
      </c>
      <c r="E1164" s="11">
        <v>154447</v>
      </c>
      <c r="F1164" s="100">
        <f t="shared" si="130"/>
        <v>1390023</v>
      </c>
      <c r="I1164" s="39"/>
    </row>
    <row r="1165" spans="1:9" s="21" customFormat="1" ht="33" outlineLevel="4" x14ac:dyDescent="0.25">
      <c r="A1165" s="99" t="s">
        <v>354</v>
      </c>
      <c r="B1165" s="14" t="s">
        <v>355</v>
      </c>
      <c r="C1165" s="2" t="s">
        <v>1</v>
      </c>
      <c r="D1165" s="13">
        <v>10</v>
      </c>
      <c r="E1165" s="11">
        <v>120894</v>
      </c>
      <c r="F1165" s="100">
        <f t="shared" si="130"/>
        <v>1208940</v>
      </c>
      <c r="I1165" s="39"/>
    </row>
    <row r="1166" spans="1:9" s="21" customFormat="1" ht="49.5" outlineLevel="4" x14ac:dyDescent="0.25">
      <c r="A1166" s="99" t="s">
        <v>356</v>
      </c>
      <c r="B1166" s="14" t="s">
        <v>357</v>
      </c>
      <c r="C1166" s="2" t="s">
        <v>1</v>
      </c>
      <c r="D1166" s="13">
        <v>4</v>
      </c>
      <c r="E1166" s="11">
        <v>262118</v>
      </c>
      <c r="F1166" s="100">
        <f t="shared" si="130"/>
        <v>1048472</v>
      </c>
      <c r="I1166" s="39"/>
    </row>
    <row r="1167" spans="1:9" s="21" customFormat="1" ht="82.5" outlineLevel="4" x14ac:dyDescent="0.25">
      <c r="A1167" s="99" t="s">
        <v>358</v>
      </c>
      <c r="B1167" s="14" t="s">
        <v>359</v>
      </c>
      <c r="C1167" s="2" t="s">
        <v>1</v>
      </c>
      <c r="D1167" s="13">
        <v>2</v>
      </c>
      <c r="E1167" s="11">
        <v>541544</v>
      </c>
      <c r="F1167" s="100">
        <f t="shared" si="130"/>
        <v>1083088</v>
      </c>
      <c r="I1167" s="39"/>
    </row>
    <row r="1168" spans="1:9" s="21" customFormat="1" ht="49.5" outlineLevel="4" x14ac:dyDescent="0.25">
      <c r="A1168" s="99" t="s">
        <v>360</v>
      </c>
      <c r="B1168" s="14" t="s">
        <v>361</v>
      </c>
      <c r="C1168" s="2" t="s">
        <v>1</v>
      </c>
      <c r="D1168" s="13">
        <v>2</v>
      </c>
      <c r="E1168" s="11">
        <v>209174</v>
      </c>
      <c r="F1168" s="100">
        <f t="shared" si="130"/>
        <v>418348</v>
      </c>
      <c r="I1168" s="39"/>
    </row>
    <row r="1169" spans="1:9" s="21" customFormat="1" ht="49.5" outlineLevel="4" x14ac:dyDescent="0.25">
      <c r="A1169" s="99" t="s">
        <v>362</v>
      </c>
      <c r="B1169" s="14" t="s">
        <v>363</v>
      </c>
      <c r="C1169" s="2" t="s">
        <v>1</v>
      </c>
      <c r="D1169" s="13">
        <v>2</v>
      </c>
      <c r="E1169" s="11">
        <v>74032</v>
      </c>
      <c r="F1169" s="100">
        <f t="shared" si="130"/>
        <v>148064</v>
      </c>
      <c r="I1169" s="39"/>
    </row>
    <row r="1170" spans="1:9" s="21" customFormat="1" ht="66" outlineLevel="4" x14ac:dyDescent="0.25">
      <c r="A1170" s="99" t="s">
        <v>364</v>
      </c>
      <c r="B1170" s="14" t="s">
        <v>365</v>
      </c>
      <c r="C1170" s="2" t="s">
        <v>1</v>
      </c>
      <c r="D1170" s="13">
        <v>6</v>
      </c>
      <c r="E1170" s="11">
        <v>188576</v>
      </c>
      <c r="F1170" s="100">
        <f t="shared" si="130"/>
        <v>1131456</v>
      </c>
      <c r="I1170" s="39"/>
    </row>
    <row r="1171" spans="1:9" s="21" customFormat="1" ht="49.5" outlineLevel="4" x14ac:dyDescent="0.25">
      <c r="A1171" s="99" t="s">
        <v>366</v>
      </c>
      <c r="B1171" s="14" t="s">
        <v>367</v>
      </c>
      <c r="C1171" s="2" t="s">
        <v>1</v>
      </c>
      <c r="D1171" s="13">
        <v>6</v>
      </c>
      <c r="E1171" s="11">
        <v>92140</v>
      </c>
      <c r="F1171" s="100">
        <f t="shared" si="130"/>
        <v>552840</v>
      </c>
      <c r="I1171" s="39"/>
    </row>
    <row r="1172" spans="1:9" s="21" customFormat="1" ht="49.5" outlineLevel="4" x14ac:dyDescent="0.25">
      <c r="A1172" s="99" t="s">
        <v>368</v>
      </c>
      <c r="B1172" s="14" t="s">
        <v>369</v>
      </c>
      <c r="C1172" s="2" t="s">
        <v>1</v>
      </c>
      <c r="D1172" s="13">
        <v>2</v>
      </c>
      <c r="E1172" s="11">
        <v>67919</v>
      </c>
      <c r="F1172" s="100">
        <f t="shared" si="130"/>
        <v>135838</v>
      </c>
      <c r="I1172" s="39"/>
    </row>
    <row r="1173" spans="1:9" s="21" customFormat="1" ht="16.5" outlineLevel="4" x14ac:dyDescent="0.25">
      <c r="A1173" s="99" t="s">
        <v>370</v>
      </c>
      <c r="B1173" s="14" t="s">
        <v>371</v>
      </c>
      <c r="C1173" s="2" t="s">
        <v>1</v>
      </c>
      <c r="D1173" s="13">
        <v>0</v>
      </c>
      <c r="E1173" s="11">
        <v>1421104</v>
      </c>
      <c r="F1173" s="100">
        <f t="shared" si="130"/>
        <v>0</v>
      </c>
      <c r="I1173" s="39"/>
    </row>
    <row r="1174" spans="1:9" s="21" customFormat="1" ht="82.5" outlineLevel="4" x14ac:dyDescent="0.25">
      <c r="A1174" s="99" t="s">
        <v>468</v>
      </c>
      <c r="B1174" s="14" t="s">
        <v>372</v>
      </c>
      <c r="C1174" s="2" t="s">
        <v>1</v>
      </c>
      <c r="D1174" s="13">
        <v>0</v>
      </c>
      <c r="E1174" s="11">
        <v>591544</v>
      </c>
      <c r="F1174" s="100">
        <f t="shared" si="130"/>
        <v>0</v>
      </c>
      <c r="I1174" s="39"/>
    </row>
    <row r="1175" spans="1:9" s="21" customFormat="1" ht="49.5" outlineLevel="4" x14ac:dyDescent="0.25">
      <c r="A1175" s="99" t="s">
        <v>469</v>
      </c>
      <c r="B1175" s="14" t="s">
        <v>373</v>
      </c>
      <c r="C1175" s="2" t="s">
        <v>1</v>
      </c>
      <c r="D1175" s="13">
        <v>0</v>
      </c>
      <c r="E1175" s="11">
        <v>475365</v>
      </c>
      <c r="F1175" s="100">
        <f t="shared" si="130"/>
        <v>0</v>
      </c>
      <c r="I1175" s="39"/>
    </row>
    <row r="1176" spans="1:9" s="21" customFormat="1" ht="16.5" customHeight="1" outlineLevel="3" x14ac:dyDescent="0.25">
      <c r="A1176" s="97" t="s">
        <v>374</v>
      </c>
      <c r="B1176" s="79" t="s">
        <v>375</v>
      </c>
      <c r="C1176" s="12"/>
      <c r="D1176" s="12"/>
      <c r="E1176" s="10"/>
      <c r="F1176" s="98">
        <f>SUM(F1177:F1179)</f>
        <v>666623</v>
      </c>
      <c r="I1176" s="39"/>
    </row>
    <row r="1177" spans="1:9" s="21" customFormat="1" ht="39.75" customHeight="1" outlineLevel="4" x14ac:dyDescent="0.25">
      <c r="A1177" s="99" t="s">
        <v>376</v>
      </c>
      <c r="B1177" s="14" t="s">
        <v>377</v>
      </c>
      <c r="C1177" s="2" t="s">
        <v>1</v>
      </c>
      <c r="D1177" s="13">
        <v>1</v>
      </c>
      <c r="E1177" s="11">
        <v>191323</v>
      </c>
      <c r="F1177" s="100">
        <f t="shared" ref="F1177:F1179" si="131">ROUND(D1177*E1177,2)</f>
        <v>191323</v>
      </c>
      <c r="I1177" s="39"/>
    </row>
    <row r="1178" spans="1:9" s="21" customFormat="1" ht="16.5" outlineLevel="4" x14ac:dyDescent="0.25">
      <c r="A1178" s="99" t="s">
        <v>378</v>
      </c>
      <c r="B1178" s="14" t="s">
        <v>379</v>
      </c>
      <c r="C1178" s="2" t="s">
        <v>1</v>
      </c>
      <c r="D1178" s="13">
        <v>4</v>
      </c>
      <c r="E1178" s="11">
        <v>118825</v>
      </c>
      <c r="F1178" s="100">
        <f t="shared" si="131"/>
        <v>475300</v>
      </c>
      <c r="I1178" s="39"/>
    </row>
    <row r="1179" spans="1:9" s="21" customFormat="1" ht="16.5" outlineLevel="4" x14ac:dyDescent="0.25">
      <c r="A1179" s="99" t="s">
        <v>380</v>
      </c>
      <c r="B1179" s="14" t="s">
        <v>381</v>
      </c>
      <c r="C1179" s="2" t="s">
        <v>1</v>
      </c>
      <c r="D1179" s="13">
        <v>0</v>
      </c>
      <c r="E1179" s="11">
        <v>319109</v>
      </c>
      <c r="F1179" s="100">
        <f t="shared" si="131"/>
        <v>0</v>
      </c>
      <c r="I1179" s="39"/>
    </row>
    <row r="1180" spans="1:9" s="21" customFormat="1" ht="16.5" customHeight="1" outlineLevel="2" x14ac:dyDescent="0.25">
      <c r="A1180" s="97">
        <v>6</v>
      </c>
      <c r="B1180" s="79" t="s">
        <v>382</v>
      </c>
      <c r="C1180" s="12"/>
      <c r="D1180" s="12"/>
      <c r="E1180" s="10"/>
      <c r="F1180" s="98">
        <f>SUM(F1181:F1191)</f>
        <v>7767700.6199999992</v>
      </c>
      <c r="I1180" s="39"/>
    </row>
    <row r="1181" spans="1:9" s="21" customFormat="1" ht="16.5" outlineLevel="3" x14ac:dyDescent="0.25">
      <c r="A1181" s="99" t="s">
        <v>383</v>
      </c>
      <c r="B1181" s="14" t="s">
        <v>384</v>
      </c>
      <c r="C1181" s="2" t="s">
        <v>60</v>
      </c>
      <c r="D1181" s="13">
        <v>77.819999999999993</v>
      </c>
      <c r="E1181" s="11">
        <v>56656</v>
      </c>
      <c r="F1181" s="100">
        <f>ROUND(D1181*E1181,2)</f>
        <v>4408969.92</v>
      </c>
      <c r="I1181" s="39"/>
    </row>
    <row r="1182" spans="1:9" s="21" customFormat="1" ht="16.5" outlineLevel="3" x14ac:dyDescent="0.25">
      <c r="A1182" s="99" t="s">
        <v>385</v>
      </c>
      <c r="B1182" s="14" t="s">
        <v>386</v>
      </c>
      <c r="C1182" s="2" t="s">
        <v>60</v>
      </c>
      <c r="D1182" s="13">
        <v>20.8</v>
      </c>
      <c r="E1182" s="11">
        <v>33437</v>
      </c>
      <c r="F1182" s="100">
        <f t="shared" ref="F1182:F1191" si="132">ROUND(D1182*E1182,2)</f>
        <v>695489.6</v>
      </c>
      <c r="I1182" s="39"/>
    </row>
    <row r="1183" spans="1:9" s="21" customFormat="1" ht="16.5" outlineLevel="3" x14ac:dyDescent="0.25">
      <c r="A1183" s="99" t="s">
        <v>387</v>
      </c>
      <c r="B1183" s="14" t="s">
        <v>388</v>
      </c>
      <c r="C1183" s="2" t="s">
        <v>1</v>
      </c>
      <c r="D1183" s="13">
        <v>12</v>
      </c>
      <c r="E1183" s="11">
        <v>42142</v>
      </c>
      <c r="F1183" s="100">
        <f t="shared" si="132"/>
        <v>505704</v>
      </c>
      <c r="I1183" s="39"/>
    </row>
    <row r="1184" spans="1:9" s="21" customFormat="1" ht="16.5" outlineLevel="3" x14ac:dyDescent="0.25">
      <c r="A1184" s="99" t="s">
        <v>389</v>
      </c>
      <c r="B1184" s="14" t="s">
        <v>390</v>
      </c>
      <c r="C1184" s="2" t="s">
        <v>1</v>
      </c>
      <c r="D1184" s="13">
        <v>16</v>
      </c>
      <c r="E1184" s="11">
        <v>9025</v>
      </c>
      <c r="F1184" s="100">
        <f t="shared" si="132"/>
        <v>144400</v>
      </c>
      <c r="I1184" s="39"/>
    </row>
    <row r="1185" spans="1:15" s="21" customFormat="1" ht="16.5" outlineLevel="3" x14ac:dyDescent="0.25">
      <c r="A1185" s="99" t="s">
        <v>391</v>
      </c>
      <c r="B1185" s="14" t="s">
        <v>392</v>
      </c>
      <c r="C1185" s="2" t="s">
        <v>1</v>
      </c>
      <c r="D1185" s="13">
        <v>8</v>
      </c>
      <c r="E1185" s="11">
        <v>8161</v>
      </c>
      <c r="F1185" s="100">
        <f t="shared" si="132"/>
        <v>65288</v>
      </c>
      <c r="I1185" s="39"/>
    </row>
    <row r="1186" spans="1:15" s="21" customFormat="1" ht="16.5" outlineLevel="3" x14ac:dyDescent="0.25">
      <c r="A1186" s="99" t="s">
        <v>393</v>
      </c>
      <c r="B1186" s="14" t="s">
        <v>394</v>
      </c>
      <c r="C1186" s="2" t="s">
        <v>1</v>
      </c>
      <c r="D1186" s="13">
        <v>24</v>
      </c>
      <c r="E1186" s="11">
        <v>2259</v>
      </c>
      <c r="F1186" s="100">
        <f t="shared" si="132"/>
        <v>54216</v>
      </c>
      <c r="I1186" s="39"/>
    </row>
    <row r="1187" spans="1:15" s="21" customFormat="1" ht="16.5" outlineLevel="3" x14ac:dyDescent="0.25">
      <c r="A1187" s="99" t="s">
        <v>395</v>
      </c>
      <c r="B1187" s="14" t="s">
        <v>396</v>
      </c>
      <c r="C1187" s="2" t="s">
        <v>60</v>
      </c>
      <c r="D1187" s="13">
        <v>11.6</v>
      </c>
      <c r="E1187" s="11">
        <v>28156</v>
      </c>
      <c r="F1187" s="100">
        <f t="shared" si="132"/>
        <v>326609.59999999998</v>
      </c>
      <c r="I1187" s="39"/>
    </row>
    <row r="1188" spans="1:15" s="21" customFormat="1" ht="16.5" outlineLevel="3" x14ac:dyDescent="0.25">
      <c r="A1188" s="99" t="s">
        <v>397</v>
      </c>
      <c r="B1188" s="14" t="s">
        <v>398</v>
      </c>
      <c r="C1188" s="2" t="s">
        <v>1</v>
      </c>
      <c r="D1188" s="13">
        <v>50</v>
      </c>
      <c r="E1188" s="11">
        <v>19845</v>
      </c>
      <c r="F1188" s="100">
        <f t="shared" si="132"/>
        <v>992250</v>
      </c>
      <c r="I1188" s="39"/>
    </row>
    <row r="1189" spans="1:15" s="21" customFormat="1" ht="16.5" outlineLevel="3" x14ac:dyDescent="0.25">
      <c r="A1189" s="99" t="s">
        <v>399</v>
      </c>
      <c r="B1189" s="14" t="s">
        <v>400</v>
      </c>
      <c r="C1189" s="2" t="s">
        <v>1</v>
      </c>
      <c r="D1189" s="13">
        <v>50</v>
      </c>
      <c r="E1189" s="11">
        <v>9400</v>
      </c>
      <c r="F1189" s="100">
        <f t="shared" si="132"/>
        <v>470000</v>
      </c>
      <c r="I1189" s="39"/>
    </row>
    <row r="1190" spans="1:15" s="21" customFormat="1" ht="16.5" outlineLevel="3" x14ac:dyDescent="0.25">
      <c r="A1190" s="99" t="s">
        <v>401</v>
      </c>
      <c r="B1190" s="14" t="s">
        <v>402</v>
      </c>
      <c r="C1190" s="2" t="s">
        <v>1</v>
      </c>
      <c r="D1190" s="13">
        <v>4</v>
      </c>
      <c r="E1190" s="11">
        <v>23086</v>
      </c>
      <c r="F1190" s="100">
        <f t="shared" si="132"/>
        <v>92344</v>
      </c>
      <c r="I1190" s="39"/>
    </row>
    <row r="1191" spans="1:15" s="21" customFormat="1" ht="16.5" outlineLevel="3" x14ac:dyDescent="0.25">
      <c r="A1191" s="99" t="s">
        <v>403</v>
      </c>
      <c r="B1191" s="14" t="s">
        <v>404</v>
      </c>
      <c r="C1191" s="2" t="s">
        <v>23</v>
      </c>
      <c r="D1191" s="13">
        <v>0.1</v>
      </c>
      <c r="E1191" s="11">
        <v>124295</v>
      </c>
      <c r="F1191" s="100">
        <f t="shared" si="132"/>
        <v>12429.5</v>
      </c>
      <c r="I1191" s="39"/>
    </row>
    <row r="1192" spans="1:15" ht="33" customHeight="1" outlineLevel="1" x14ac:dyDescent="0.2">
      <c r="A1192" s="95" t="s">
        <v>409</v>
      </c>
      <c r="B1192" s="78"/>
      <c r="C1192" s="78"/>
      <c r="D1192" s="78"/>
      <c r="E1192" s="78"/>
      <c r="F1192" s="96">
        <f>ROUND(F1193+F1200+F1215+F1274+F1347+F1417,0)</f>
        <v>121477767</v>
      </c>
      <c r="G1192" s="22"/>
      <c r="H1192" s="21"/>
      <c r="I1192" s="39"/>
      <c r="J1192" s="21"/>
      <c r="K1192" s="21"/>
      <c r="L1192" s="21"/>
      <c r="M1192" s="21"/>
      <c r="N1192" s="21"/>
      <c r="O1192" s="21"/>
    </row>
    <row r="1193" spans="1:15" s="21" customFormat="1" ht="16.5" customHeight="1" outlineLevel="2" x14ac:dyDescent="0.25">
      <c r="A1193" s="97">
        <v>1</v>
      </c>
      <c r="B1193" s="79" t="s">
        <v>180</v>
      </c>
      <c r="C1193" s="12"/>
      <c r="D1193" s="12"/>
      <c r="E1193" s="10"/>
      <c r="F1193" s="98">
        <f>SUM(F1194:F1199)</f>
        <v>207747</v>
      </c>
      <c r="I1193" s="39"/>
    </row>
    <row r="1194" spans="1:15" s="21" customFormat="1" ht="16.5" outlineLevel="3" x14ac:dyDescent="0.25">
      <c r="A1194" s="99" t="s">
        <v>10</v>
      </c>
      <c r="B1194" s="14" t="s">
        <v>16</v>
      </c>
      <c r="C1194" s="2" t="s">
        <v>22</v>
      </c>
      <c r="D1194" s="13">
        <v>1</v>
      </c>
      <c r="E1194" s="11">
        <v>207747</v>
      </c>
      <c r="F1194" s="100">
        <f>ROUND(D1194*E1194,2)</f>
        <v>207747</v>
      </c>
      <c r="I1194" s="39"/>
    </row>
    <row r="1195" spans="1:15" s="21" customFormat="1" ht="16.5" outlineLevel="3" x14ac:dyDescent="0.25">
      <c r="A1195" s="99" t="s">
        <v>11</v>
      </c>
      <c r="B1195" s="14" t="s">
        <v>17</v>
      </c>
      <c r="C1195" s="2" t="s">
        <v>1</v>
      </c>
      <c r="D1195" s="13">
        <v>0</v>
      </c>
      <c r="E1195" s="11">
        <v>30788</v>
      </c>
      <c r="F1195" s="100">
        <f t="shared" ref="F1195:F1199" si="133">ROUND(D1195*E1195,2)</f>
        <v>0</v>
      </c>
      <c r="I1195" s="39"/>
    </row>
    <row r="1196" spans="1:15" s="21" customFormat="1" ht="16.5" outlineLevel="3" x14ac:dyDescent="0.25">
      <c r="A1196" s="99" t="s">
        <v>12</v>
      </c>
      <c r="B1196" s="14" t="s">
        <v>18</v>
      </c>
      <c r="C1196" s="2" t="s">
        <v>1</v>
      </c>
      <c r="D1196" s="13">
        <v>0</v>
      </c>
      <c r="E1196" s="11">
        <v>71723</v>
      </c>
      <c r="F1196" s="100">
        <f t="shared" si="133"/>
        <v>0</v>
      </c>
      <c r="I1196" s="39"/>
    </row>
    <row r="1197" spans="1:15" s="21" customFormat="1" ht="16.5" outlineLevel="3" x14ac:dyDescent="0.25">
      <c r="A1197" s="99" t="s">
        <v>13</v>
      </c>
      <c r="B1197" s="14" t="s">
        <v>19</v>
      </c>
      <c r="C1197" s="2" t="s">
        <v>23</v>
      </c>
      <c r="D1197" s="13">
        <v>0</v>
      </c>
      <c r="E1197" s="11">
        <v>178062</v>
      </c>
      <c r="F1197" s="100">
        <f t="shared" si="133"/>
        <v>0</v>
      </c>
      <c r="I1197" s="39"/>
    </row>
    <row r="1198" spans="1:15" s="21" customFormat="1" ht="16.5" outlineLevel="3" x14ac:dyDescent="0.25">
      <c r="A1198" s="99" t="s">
        <v>14</v>
      </c>
      <c r="B1198" s="14" t="s">
        <v>20</v>
      </c>
      <c r="C1198" s="2" t="s">
        <v>24</v>
      </c>
      <c r="D1198" s="13">
        <v>0</v>
      </c>
      <c r="E1198" s="11">
        <v>7502</v>
      </c>
      <c r="F1198" s="100">
        <f t="shared" si="133"/>
        <v>0</v>
      </c>
      <c r="I1198" s="39"/>
    </row>
    <row r="1199" spans="1:15" s="21" customFormat="1" ht="16.5" outlineLevel="3" x14ac:dyDescent="0.25">
      <c r="A1199" s="99" t="s">
        <v>15</v>
      </c>
      <c r="B1199" s="14" t="s">
        <v>21</v>
      </c>
      <c r="C1199" s="2" t="s">
        <v>24</v>
      </c>
      <c r="D1199" s="13">
        <v>0</v>
      </c>
      <c r="E1199" s="11">
        <v>155477</v>
      </c>
      <c r="F1199" s="100">
        <f t="shared" si="133"/>
        <v>0</v>
      </c>
      <c r="I1199" s="39"/>
    </row>
    <row r="1200" spans="1:15" s="21" customFormat="1" ht="16.5" customHeight="1" outlineLevel="2" x14ac:dyDescent="0.25">
      <c r="A1200" s="97">
        <v>2</v>
      </c>
      <c r="B1200" s="79" t="s">
        <v>182</v>
      </c>
      <c r="C1200" s="12"/>
      <c r="D1200" s="12"/>
      <c r="E1200" s="10"/>
      <c r="F1200" s="98">
        <f>SUM(F1201:F1214)</f>
        <v>326700.53000000003</v>
      </c>
      <c r="I1200" s="39"/>
    </row>
    <row r="1201" spans="1:9" s="21" customFormat="1" ht="33" outlineLevel="3" x14ac:dyDescent="0.25">
      <c r="A1201" s="99" t="s">
        <v>25</v>
      </c>
      <c r="B1201" s="14" t="s">
        <v>32</v>
      </c>
      <c r="C1201" s="2" t="s">
        <v>60</v>
      </c>
      <c r="D1201" s="13">
        <v>0</v>
      </c>
      <c r="E1201" s="11">
        <v>85059</v>
      </c>
      <c r="F1201" s="100">
        <f>ROUND(D1201*E1201,2)</f>
        <v>0</v>
      </c>
      <c r="I1201" s="39"/>
    </row>
    <row r="1202" spans="1:9" s="21" customFormat="1" ht="33" outlineLevel="3" x14ac:dyDescent="0.25">
      <c r="A1202" s="99" t="s">
        <v>26</v>
      </c>
      <c r="B1202" s="14" t="s">
        <v>33</v>
      </c>
      <c r="C1202" s="2" t="s">
        <v>60</v>
      </c>
      <c r="D1202" s="13">
        <v>0</v>
      </c>
      <c r="E1202" s="11">
        <v>42859</v>
      </c>
      <c r="F1202" s="100">
        <f t="shared" ref="F1202:F1214" si="134">ROUND(D1202*E1202,2)</f>
        <v>0</v>
      </c>
      <c r="I1202" s="39"/>
    </row>
    <row r="1203" spans="1:9" s="21" customFormat="1" ht="16.5" outlineLevel="3" x14ac:dyDescent="0.25">
      <c r="A1203" s="99" t="s">
        <v>27</v>
      </c>
      <c r="B1203" s="14" t="s">
        <v>34</v>
      </c>
      <c r="C1203" s="2" t="s">
        <v>24</v>
      </c>
      <c r="D1203" s="13">
        <v>0</v>
      </c>
      <c r="E1203" s="11">
        <v>52206</v>
      </c>
      <c r="F1203" s="100">
        <f t="shared" si="134"/>
        <v>0</v>
      </c>
      <c r="I1203" s="39"/>
    </row>
    <row r="1204" spans="1:9" s="21" customFormat="1" ht="16.5" outlineLevel="3" x14ac:dyDescent="0.25">
      <c r="A1204" s="99" t="s">
        <v>28</v>
      </c>
      <c r="B1204" s="14" t="s">
        <v>35</v>
      </c>
      <c r="C1204" s="2" t="s">
        <v>24</v>
      </c>
      <c r="D1204" s="13">
        <v>22.5</v>
      </c>
      <c r="E1204" s="11">
        <v>10732</v>
      </c>
      <c r="F1204" s="100">
        <f t="shared" si="134"/>
        <v>241470</v>
      </c>
      <c r="I1204" s="39"/>
    </row>
    <row r="1205" spans="1:9" s="21" customFormat="1" ht="16.5" outlineLevel="3" x14ac:dyDescent="0.25">
      <c r="A1205" s="99" t="s">
        <v>29</v>
      </c>
      <c r="B1205" s="14" t="s">
        <v>36</v>
      </c>
      <c r="C1205" s="2" t="s">
        <v>24</v>
      </c>
      <c r="D1205" s="13">
        <v>0</v>
      </c>
      <c r="E1205" s="11">
        <v>10732</v>
      </c>
      <c r="F1205" s="100">
        <f t="shared" si="134"/>
        <v>0</v>
      </c>
      <c r="I1205" s="39"/>
    </row>
    <row r="1206" spans="1:9" s="21" customFormat="1" ht="16.5" outlineLevel="3" x14ac:dyDescent="0.25">
      <c r="A1206" s="99" t="s">
        <v>30</v>
      </c>
      <c r="B1206" s="14" t="s">
        <v>37</v>
      </c>
      <c r="C1206" s="2" t="s">
        <v>24</v>
      </c>
      <c r="D1206" s="13">
        <v>7.81</v>
      </c>
      <c r="E1206" s="11">
        <v>10913</v>
      </c>
      <c r="F1206" s="100">
        <f t="shared" si="134"/>
        <v>85230.53</v>
      </c>
      <c r="I1206" s="39"/>
    </row>
    <row r="1207" spans="1:9" s="21" customFormat="1" ht="16.5" outlineLevel="3" x14ac:dyDescent="0.25">
      <c r="A1207" s="99" t="s">
        <v>31</v>
      </c>
      <c r="B1207" s="14" t="s">
        <v>38</v>
      </c>
      <c r="C1207" s="2" t="s">
        <v>24</v>
      </c>
      <c r="D1207" s="13">
        <v>0</v>
      </c>
      <c r="E1207" s="11">
        <v>10913</v>
      </c>
      <c r="F1207" s="100">
        <f t="shared" si="134"/>
        <v>0</v>
      </c>
      <c r="I1207" s="39"/>
    </row>
    <row r="1208" spans="1:9" s="21" customFormat="1" ht="16.5" outlineLevel="3" x14ac:dyDescent="0.25">
      <c r="A1208" s="99" t="s">
        <v>183</v>
      </c>
      <c r="B1208" s="14" t="s">
        <v>39</v>
      </c>
      <c r="C1208" s="2" t="s">
        <v>24</v>
      </c>
      <c r="D1208" s="13">
        <v>0</v>
      </c>
      <c r="E1208" s="11">
        <v>3688</v>
      </c>
      <c r="F1208" s="100">
        <f t="shared" si="134"/>
        <v>0</v>
      </c>
      <c r="I1208" s="39"/>
    </row>
    <row r="1209" spans="1:9" s="21" customFormat="1" ht="16.5" outlineLevel="3" x14ac:dyDescent="0.25">
      <c r="A1209" s="99" t="s">
        <v>184</v>
      </c>
      <c r="B1209" s="14" t="s">
        <v>40</v>
      </c>
      <c r="C1209" s="2" t="s">
        <v>24</v>
      </c>
      <c r="D1209" s="13">
        <v>0</v>
      </c>
      <c r="E1209" s="11">
        <v>3941</v>
      </c>
      <c r="F1209" s="100">
        <f t="shared" si="134"/>
        <v>0</v>
      </c>
      <c r="I1209" s="39"/>
    </row>
    <row r="1210" spans="1:9" s="21" customFormat="1" ht="16.5" outlineLevel="3" x14ac:dyDescent="0.25">
      <c r="A1210" s="99" t="s">
        <v>185</v>
      </c>
      <c r="B1210" s="14" t="s">
        <v>41</v>
      </c>
      <c r="C1210" s="2" t="s">
        <v>24</v>
      </c>
      <c r="D1210" s="13">
        <v>0</v>
      </c>
      <c r="E1210" s="11">
        <v>7373</v>
      </c>
      <c r="F1210" s="100">
        <f t="shared" si="134"/>
        <v>0</v>
      </c>
      <c r="I1210" s="39"/>
    </row>
    <row r="1211" spans="1:9" s="21" customFormat="1" ht="16.5" outlineLevel="3" x14ac:dyDescent="0.25">
      <c r="A1211" s="99" t="s">
        <v>419</v>
      </c>
      <c r="B1211" s="14" t="s">
        <v>42</v>
      </c>
      <c r="C1211" s="2" t="s">
        <v>24</v>
      </c>
      <c r="D1211" s="13">
        <v>0</v>
      </c>
      <c r="E1211" s="11">
        <v>7373</v>
      </c>
      <c r="F1211" s="100">
        <f t="shared" si="134"/>
        <v>0</v>
      </c>
      <c r="I1211" s="39"/>
    </row>
    <row r="1212" spans="1:9" s="21" customFormat="1" ht="16.5" outlineLevel="3" x14ac:dyDescent="0.25">
      <c r="A1212" s="99" t="s">
        <v>420</v>
      </c>
      <c r="B1212" s="14" t="s">
        <v>43</v>
      </c>
      <c r="C1212" s="2" t="s">
        <v>23</v>
      </c>
      <c r="D1212" s="13">
        <v>0</v>
      </c>
      <c r="E1212" s="11">
        <v>222819</v>
      </c>
      <c r="F1212" s="100">
        <f t="shared" si="134"/>
        <v>0</v>
      </c>
      <c r="I1212" s="39"/>
    </row>
    <row r="1213" spans="1:9" s="21" customFormat="1" ht="16.5" outlineLevel="3" x14ac:dyDescent="0.25">
      <c r="A1213" s="99" t="s">
        <v>421</v>
      </c>
      <c r="B1213" s="14" t="s">
        <v>44</v>
      </c>
      <c r="C1213" s="2" t="s">
        <v>186</v>
      </c>
      <c r="D1213" s="13">
        <v>0</v>
      </c>
      <c r="E1213" s="11">
        <v>53151</v>
      </c>
      <c r="F1213" s="100">
        <f t="shared" si="134"/>
        <v>0</v>
      </c>
      <c r="I1213" s="39"/>
    </row>
    <row r="1214" spans="1:9" s="21" customFormat="1" ht="16.5" outlineLevel="3" x14ac:dyDescent="0.25">
      <c r="A1214" s="99" t="s">
        <v>424</v>
      </c>
      <c r="B1214" s="14" t="s">
        <v>45</v>
      </c>
      <c r="C1214" s="2" t="s">
        <v>24</v>
      </c>
      <c r="D1214" s="13">
        <v>0</v>
      </c>
      <c r="E1214" s="11">
        <v>13374</v>
      </c>
      <c r="F1214" s="100">
        <f t="shared" si="134"/>
        <v>0</v>
      </c>
      <c r="I1214" s="39"/>
    </row>
    <row r="1215" spans="1:9" s="21" customFormat="1" ht="16.5" customHeight="1" outlineLevel="2" x14ac:dyDescent="0.25">
      <c r="A1215" s="97">
        <v>3</v>
      </c>
      <c r="B1215" s="79" t="s">
        <v>187</v>
      </c>
      <c r="C1215" s="12"/>
      <c r="D1215" s="12"/>
      <c r="E1215" s="10"/>
      <c r="F1215" s="98">
        <f>F1216+F1225+F1231+F1242+F1247+F1256</f>
        <v>38399593.329999998</v>
      </c>
      <c r="I1215" s="39"/>
    </row>
    <row r="1216" spans="1:9" s="21" customFormat="1" ht="16.5" customHeight="1" outlineLevel="3" x14ac:dyDescent="0.25">
      <c r="A1216" s="97" t="s">
        <v>188</v>
      </c>
      <c r="B1216" s="79" t="s">
        <v>189</v>
      </c>
      <c r="C1216" s="12"/>
      <c r="D1216" s="12"/>
      <c r="E1216" s="10"/>
      <c r="F1216" s="98">
        <f>SUM(F1217:F1224)</f>
        <v>2058382.9</v>
      </c>
      <c r="I1216" s="39"/>
    </row>
    <row r="1217" spans="1:9" s="21" customFormat="1" ht="16.5" outlineLevel="4" x14ac:dyDescent="0.25">
      <c r="A1217" s="99" t="s">
        <v>52</v>
      </c>
      <c r="B1217" s="14" t="s">
        <v>46</v>
      </c>
      <c r="C1217" s="2" t="s">
        <v>24</v>
      </c>
      <c r="D1217" s="13">
        <v>0</v>
      </c>
      <c r="E1217" s="11">
        <v>100634</v>
      </c>
      <c r="F1217" s="100">
        <f t="shared" ref="F1217:F1224" si="135">ROUND(D1217*E1217,2)</f>
        <v>0</v>
      </c>
      <c r="I1217" s="39"/>
    </row>
    <row r="1218" spans="1:9" s="21" customFormat="1" ht="16.5" outlineLevel="4" x14ac:dyDescent="0.25">
      <c r="A1218" s="99" t="s">
        <v>53</v>
      </c>
      <c r="B1218" s="14" t="s">
        <v>47</v>
      </c>
      <c r="C1218" s="2" t="s">
        <v>24</v>
      </c>
      <c r="D1218" s="13">
        <v>0</v>
      </c>
      <c r="E1218" s="11">
        <v>54849</v>
      </c>
      <c r="F1218" s="100">
        <f t="shared" si="135"/>
        <v>0</v>
      </c>
      <c r="I1218" s="39"/>
    </row>
    <row r="1219" spans="1:9" s="21" customFormat="1" ht="16.5" outlineLevel="4" x14ac:dyDescent="0.25">
      <c r="A1219" s="99" t="s">
        <v>54</v>
      </c>
      <c r="B1219" s="14" t="s">
        <v>48</v>
      </c>
      <c r="C1219" s="2" t="s">
        <v>24</v>
      </c>
      <c r="D1219" s="13">
        <v>0</v>
      </c>
      <c r="E1219" s="11">
        <v>48251</v>
      </c>
      <c r="F1219" s="100">
        <f t="shared" si="135"/>
        <v>0</v>
      </c>
      <c r="I1219" s="39"/>
    </row>
    <row r="1220" spans="1:9" s="21" customFormat="1" ht="16.5" outlineLevel="4" x14ac:dyDescent="0.25">
      <c r="A1220" s="99" t="s">
        <v>428</v>
      </c>
      <c r="B1220" s="14" t="s">
        <v>49</v>
      </c>
      <c r="C1220" s="2" t="s">
        <v>60</v>
      </c>
      <c r="D1220" s="13">
        <v>0</v>
      </c>
      <c r="E1220" s="11">
        <v>92231</v>
      </c>
      <c r="F1220" s="100">
        <f t="shared" si="135"/>
        <v>0</v>
      </c>
      <c r="I1220" s="39"/>
    </row>
    <row r="1221" spans="1:9" s="21" customFormat="1" ht="16.5" outlineLevel="4" x14ac:dyDescent="0.25">
      <c r="A1221" s="99" t="s">
        <v>429</v>
      </c>
      <c r="B1221" s="14" t="s">
        <v>50</v>
      </c>
      <c r="C1221" s="2" t="s">
        <v>24</v>
      </c>
      <c r="D1221" s="13">
        <v>0</v>
      </c>
      <c r="E1221" s="11">
        <v>46023</v>
      </c>
      <c r="F1221" s="100">
        <f t="shared" si="135"/>
        <v>0</v>
      </c>
      <c r="I1221" s="39"/>
    </row>
    <row r="1222" spans="1:9" s="21" customFormat="1" ht="33" outlineLevel="4" x14ac:dyDescent="0.25">
      <c r="A1222" s="99" t="s">
        <v>430</v>
      </c>
      <c r="B1222" s="14" t="s">
        <v>51</v>
      </c>
      <c r="C1222" s="2" t="s">
        <v>24</v>
      </c>
      <c r="D1222" s="13">
        <v>0</v>
      </c>
      <c r="E1222" s="11">
        <v>5656</v>
      </c>
      <c r="F1222" s="100">
        <f t="shared" si="135"/>
        <v>0</v>
      </c>
      <c r="I1222" s="39"/>
    </row>
    <row r="1223" spans="1:9" s="21" customFormat="1" ht="16.5" outlineLevel="4" x14ac:dyDescent="0.25">
      <c r="A1223" s="99" t="s">
        <v>431</v>
      </c>
      <c r="B1223" s="14" t="s">
        <v>190</v>
      </c>
      <c r="C1223" s="2" t="s">
        <v>24</v>
      </c>
      <c r="D1223" s="13">
        <v>22.5</v>
      </c>
      <c r="E1223" s="11">
        <v>15477</v>
      </c>
      <c r="F1223" s="100">
        <f t="shared" si="135"/>
        <v>348232.5</v>
      </c>
      <c r="I1223" s="39"/>
    </row>
    <row r="1224" spans="1:9" s="21" customFormat="1" ht="16.5" outlineLevel="4" x14ac:dyDescent="0.25">
      <c r="A1224" s="99" t="s">
        <v>432</v>
      </c>
      <c r="B1224" s="14" t="s">
        <v>191</v>
      </c>
      <c r="C1224" s="2" t="s">
        <v>24</v>
      </c>
      <c r="D1224" s="13">
        <v>32.35</v>
      </c>
      <c r="E1224" s="11">
        <v>52864</v>
      </c>
      <c r="F1224" s="100">
        <f t="shared" si="135"/>
        <v>1710150.4</v>
      </c>
      <c r="I1224" s="39"/>
    </row>
    <row r="1225" spans="1:9" s="21" customFormat="1" ht="16.5" customHeight="1" outlineLevel="3" x14ac:dyDescent="0.25">
      <c r="A1225" s="97" t="s">
        <v>192</v>
      </c>
      <c r="B1225" s="79" t="s">
        <v>193</v>
      </c>
      <c r="C1225" s="12"/>
      <c r="D1225" s="12"/>
      <c r="E1225" s="10"/>
      <c r="F1225" s="98">
        <f>SUM(F1226:F1230)</f>
        <v>317137.12</v>
      </c>
      <c r="I1225" s="39"/>
    </row>
    <row r="1226" spans="1:9" s="21" customFormat="1" ht="16.5" outlineLevel="4" x14ac:dyDescent="0.25">
      <c r="A1226" s="99" t="s">
        <v>61</v>
      </c>
      <c r="B1226" s="14" t="s">
        <v>55</v>
      </c>
      <c r="C1226" s="2" t="s">
        <v>23</v>
      </c>
      <c r="D1226" s="13">
        <v>0.53</v>
      </c>
      <c r="E1226" s="11">
        <v>426584</v>
      </c>
      <c r="F1226" s="100">
        <f t="shared" ref="F1226:F1230" si="136">ROUND(D1226*E1226,2)</f>
        <v>226089.52</v>
      </c>
      <c r="I1226" s="39"/>
    </row>
    <row r="1227" spans="1:9" s="21" customFormat="1" ht="16.5" outlineLevel="4" x14ac:dyDescent="0.25">
      <c r="A1227" s="99" t="s">
        <v>63</v>
      </c>
      <c r="B1227" s="14" t="s">
        <v>56</v>
      </c>
      <c r="C1227" s="2" t="s">
        <v>24</v>
      </c>
      <c r="D1227" s="13">
        <v>4.2</v>
      </c>
      <c r="E1227" s="11">
        <v>21678</v>
      </c>
      <c r="F1227" s="100">
        <f t="shared" si="136"/>
        <v>91047.6</v>
      </c>
      <c r="I1227" s="39"/>
    </row>
    <row r="1228" spans="1:9" s="21" customFormat="1" ht="16.5" outlineLevel="4" x14ac:dyDescent="0.25">
      <c r="A1228" s="99" t="s">
        <v>64</v>
      </c>
      <c r="B1228" s="14" t="s">
        <v>57</v>
      </c>
      <c r="C1228" s="2" t="s">
        <v>24</v>
      </c>
      <c r="D1228" s="13">
        <v>0</v>
      </c>
      <c r="E1228" s="11">
        <v>17214</v>
      </c>
      <c r="F1228" s="100">
        <f t="shared" si="136"/>
        <v>0</v>
      </c>
      <c r="I1228" s="39"/>
    </row>
    <row r="1229" spans="1:9" s="21" customFormat="1" ht="16.5" outlineLevel="4" x14ac:dyDescent="0.25">
      <c r="A1229" s="99" t="s">
        <v>65</v>
      </c>
      <c r="B1229" s="14" t="s">
        <v>58</v>
      </c>
      <c r="C1229" s="2" t="s">
        <v>60</v>
      </c>
      <c r="D1229" s="13">
        <v>0</v>
      </c>
      <c r="E1229" s="11">
        <v>7221</v>
      </c>
      <c r="F1229" s="100">
        <f t="shared" si="136"/>
        <v>0</v>
      </c>
      <c r="I1229" s="39"/>
    </row>
    <row r="1230" spans="1:9" s="21" customFormat="1" ht="16.5" outlineLevel="4" x14ac:dyDescent="0.25">
      <c r="A1230" s="99" t="s">
        <v>433</v>
      </c>
      <c r="B1230" s="14" t="s">
        <v>59</v>
      </c>
      <c r="C1230" s="2" t="s">
        <v>24</v>
      </c>
      <c r="D1230" s="13">
        <v>0</v>
      </c>
      <c r="E1230" s="11">
        <v>13656</v>
      </c>
      <c r="F1230" s="100">
        <f t="shared" si="136"/>
        <v>0</v>
      </c>
      <c r="I1230" s="39"/>
    </row>
    <row r="1231" spans="1:9" s="21" customFormat="1" ht="16.5" customHeight="1" outlineLevel="3" x14ac:dyDescent="0.25">
      <c r="A1231" s="97" t="s">
        <v>194</v>
      </c>
      <c r="B1231" s="79" t="s">
        <v>195</v>
      </c>
      <c r="C1231" s="12"/>
      <c r="D1231" s="12"/>
      <c r="E1231" s="10"/>
      <c r="F1231" s="98">
        <f>SUM(F1232:F1241)</f>
        <v>5765235.4399999995</v>
      </c>
      <c r="I1231" s="39"/>
    </row>
    <row r="1232" spans="1:9" s="21" customFormat="1" ht="33" outlineLevel="4" x14ac:dyDescent="0.25">
      <c r="A1232" s="99" t="s">
        <v>77</v>
      </c>
      <c r="B1232" s="14" t="s">
        <v>66</v>
      </c>
      <c r="C1232" s="2" t="s">
        <v>24</v>
      </c>
      <c r="D1232" s="13">
        <v>3.99</v>
      </c>
      <c r="E1232" s="11">
        <v>298241</v>
      </c>
      <c r="F1232" s="100">
        <f t="shared" ref="F1232:F1241" si="137">ROUND(D1232*E1232,2)</f>
        <v>1189981.5900000001</v>
      </c>
      <c r="I1232" s="39"/>
    </row>
    <row r="1233" spans="1:9" s="21" customFormat="1" ht="16.5" outlineLevel="4" x14ac:dyDescent="0.25">
      <c r="A1233" s="99" t="s">
        <v>79</v>
      </c>
      <c r="B1233" s="14" t="s">
        <v>67</v>
      </c>
      <c r="C1233" s="2" t="s">
        <v>1</v>
      </c>
      <c r="D1233" s="13">
        <v>5</v>
      </c>
      <c r="E1233" s="11">
        <v>147712</v>
      </c>
      <c r="F1233" s="100">
        <f t="shared" si="137"/>
        <v>738560</v>
      </c>
      <c r="I1233" s="39"/>
    </row>
    <row r="1234" spans="1:9" s="21" customFormat="1" ht="16.5" outlineLevel="4" x14ac:dyDescent="0.25">
      <c r="A1234" s="99" t="s">
        <v>80</v>
      </c>
      <c r="B1234" s="14" t="s">
        <v>68</v>
      </c>
      <c r="C1234" s="2" t="s">
        <v>24</v>
      </c>
      <c r="D1234" s="13">
        <v>0.85</v>
      </c>
      <c r="E1234" s="11">
        <v>115616</v>
      </c>
      <c r="F1234" s="100">
        <f t="shared" si="137"/>
        <v>98273.600000000006</v>
      </c>
      <c r="I1234" s="39"/>
    </row>
    <row r="1235" spans="1:9" s="21" customFormat="1" ht="33" outlineLevel="4" x14ac:dyDescent="0.25">
      <c r="A1235" s="99" t="s">
        <v>81</v>
      </c>
      <c r="B1235" s="14" t="s">
        <v>69</v>
      </c>
      <c r="C1235" s="2" t="s">
        <v>24</v>
      </c>
      <c r="D1235" s="13">
        <v>7.86</v>
      </c>
      <c r="E1235" s="11">
        <v>245954</v>
      </c>
      <c r="F1235" s="100">
        <f t="shared" si="137"/>
        <v>1933198.44</v>
      </c>
      <c r="I1235" s="39"/>
    </row>
    <row r="1236" spans="1:9" s="21" customFormat="1" ht="16.5" outlineLevel="4" x14ac:dyDescent="0.25">
      <c r="A1236" s="99" t="s">
        <v>82</v>
      </c>
      <c r="B1236" s="14" t="s">
        <v>70</v>
      </c>
      <c r="C1236" s="2" t="s">
        <v>24</v>
      </c>
      <c r="D1236" s="13">
        <v>7.99</v>
      </c>
      <c r="E1236" s="11">
        <v>134653</v>
      </c>
      <c r="F1236" s="100">
        <f t="shared" si="137"/>
        <v>1075877.47</v>
      </c>
      <c r="I1236" s="39"/>
    </row>
    <row r="1237" spans="1:9" s="21" customFormat="1" ht="16.5" outlineLevel="4" x14ac:dyDescent="0.25">
      <c r="A1237" s="99" t="s">
        <v>78</v>
      </c>
      <c r="B1237" s="14" t="s">
        <v>71</v>
      </c>
      <c r="C1237" s="2" t="s">
        <v>24</v>
      </c>
      <c r="D1237" s="13">
        <v>0</v>
      </c>
      <c r="E1237" s="11">
        <v>83680</v>
      </c>
      <c r="F1237" s="100">
        <f t="shared" si="137"/>
        <v>0</v>
      </c>
      <c r="I1237" s="39"/>
    </row>
    <row r="1238" spans="1:9" s="21" customFormat="1" ht="16.5" outlineLevel="4" x14ac:dyDescent="0.25">
      <c r="A1238" s="99" t="s">
        <v>196</v>
      </c>
      <c r="B1238" s="14" t="s">
        <v>72</v>
      </c>
      <c r="C1238" s="2" t="s">
        <v>24</v>
      </c>
      <c r="D1238" s="13">
        <v>3.49</v>
      </c>
      <c r="E1238" s="11">
        <v>63582</v>
      </c>
      <c r="F1238" s="100">
        <f t="shared" si="137"/>
        <v>221901.18</v>
      </c>
      <c r="I1238" s="39"/>
    </row>
    <row r="1239" spans="1:9" s="21" customFormat="1" ht="33" outlineLevel="4" x14ac:dyDescent="0.25">
      <c r="A1239" s="99" t="s">
        <v>169</v>
      </c>
      <c r="B1239" s="14" t="s">
        <v>73</v>
      </c>
      <c r="C1239" s="2" t="s">
        <v>60</v>
      </c>
      <c r="D1239" s="13">
        <v>0</v>
      </c>
      <c r="E1239" s="11">
        <v>25376</v>
      </c>
      <c r="F1239" s="100">
        <f t="shared" si="137"/>
        <v>0</v>
      </c>
      <c r="I1239" s="39"/>
    </row>
    <row r="1240" spans="1:9" s="21" customFormat="1" ht="25.5" customHeight="1" outlineLevel="4" x14ac:dyDescent="0.25">
      <c r="A1240" s="99" t="s">
        <v>434</v>
      </c>
      <c r="B1240" s="14" t="s">
        <v>74</v>
      </c>
      <c r="C1240" s="2" t="s">
        <v>76</v>
      </c>
      <c r="D1240" s="13">
        <v>0</v>
      </c>
      <c r="E1240" s="11">
        <v>112193</v>
      </c>
      <c r="F1240" s="100">
        <f t="shared" si="137"/>
        <v>0</v>
      </c>
      <c r="I1240" s="39"/>
    </row>
    <row r="1241" spans="1:9" s="21" customFormat="1" ht="32.25" customHeight="1" outlineLevel="4" x14ac:dyDescent="0.25">
      <c r="A1241" s="99" t="s">
        <v>435</v>
      </c>
      <c r="B1241" s="14" t="s">
        <v>75</v>
      </c>
      <c r="C1241" s="2" t="s">
        <v>60</v>
      </c>
      <c r="D1241" s="13">
        <v>6.09</v>
      </c>
      <c r="E1241" s="11">
        <v>83324</v>
      </c>
      <c r="F1241" s="100">
        <f t="shared" si="137"/>
        <v>507443.16</v>
      </c>
      <c r="I1241" s="39"/>
    </row>
    <row r="1242" spans="1:9" s="21" customFormat="1" ht="16.5" customHeight="1" outlineLevel="3" x14ac:dyDescent="0.25">
      <c r="A1242" s="97" t="s">
        <v>197</v>
      </c>
      <c r="B1242" s="79" t="s">
        <v>198</v>
      </c>
      <c r="C1242" s="12"/>
      <c r="D1242" s="12"/>
      <c r="E1242" s="10"/>
      <c r="F1242" s="98">
        <f>SUM(F1243:F1246)</f>
        <v>16282302.449999999</v>
      </c>
      <c r="I1242" s="39"/>
    </row>
    <row r="1243" spans="1:9" s="21" customFormat="1" ht="33" outlineLevel="4" x14ac:dyDescent="0.25">
      <c r="A1243" s="99" t="s">
        <v>86</v>
      </c>
      <c r="B1243" s="14" t="s">
        <v>83</v>
      </c>
      <c r="C1243" s="2" t="s">
        <v>24</v>
      </c>
      <c r="D1243" s="13">
        <v>188.87</v>
      </c>
      <c r="E1243" s="11">
        <v>74102</v>
      </c>
      <c r="F1243" s="100">
        <f t="shared" ref="F1243:F1246" si="138">ROUND(D1243*E1243,2)</f>
        <v>13995644.74</v>
      </c>
      <c r="I1243" s="39"/>
    </row>
    <row r="1244" spans="1:9" s="21" customFormat="1" ht="16.5" outlineLevel="4" x14ac:dyDescent="0.25">
      <c r="A1244" s="99" t="s">
        <v>87</v>
      </c>
      <c r="B1244" s="14" t="s">
        <v>84</v>
      </c>
      <c r="C1244" s="2" t="s">
        <v>60</v>
      </c>
      <c r="D1244" s="13">
        <v>103.31</v>
      </c>
      <c r="E1244" s="11">
        <v>17835</v>
      </c>
      <c r="F1244" s="100">
        <f t="shared" si="138"/>
        <v>1842533.85</v>
      </c>
      <c r="I1244" s="39"/>
    </row>
    <row r="1245" spans="1:9" s="21" customFormat="1" ht="33" outlineLevel="4" x14ac:dyDescent="0.25">
      <c r="A1245" s="99" t="s">
        <v>88</v>
      </c>
      <c r="B1245" s="14" t="s">
        <v>85</v>
      </c>
      <c r="C1245" s="2" t="s">
        <v>24</v>
      </c>
      <c r="D1245" s="13">
        <v>7.22</v>
      </c>
      <c r="E1245" s="11">
        <v>61513</v>
      </c>
      <c r="F1245" s="100">
        <f t="shared" si="138"/>
        <v>444123.86</v>
      </c>
      <c r="I1245" s="39"/>
    </row>
    <row r="1246" spans="1:9" s="21" customFormat="1" ht="16.5" outlineLevel="4" x14ac:dyDescent="0.25">
      <c r="A1246" s="99" t="s">
        <v>199</v>
      </c>
      <c r="B1246" s="14" t="s">
        <v>200</v>
      </c>
      <c r="C1246" s="2" t="s">
        <v>24</v>
      </c>
      <c r="D1246" s="13">
        <v>0</v>
      </c>
      <c r="E1246" s="11">
        <v>61513</v>
      </c>
      <c r="F1246" s="100">
        <f t="shared" si="138"/>
        <v>0</v>
      </c>
      <c r="I1246" s="39"/>
    </row>
    <row r="1247" spans="1:9" s="21" customFormat="1" ht="16.5" customHeight="1" outlineLevel="3" x14ac:dyDescent="0.25">
      <c r="A1247" s="97" t="s">
        <v>201</v>
      </c>
      <c r="B1247" s="79" t="s">
        <v>202</v>
      </c>
      <c r="C1247" s="12"/>
      <c r="D1247" s="12"/>
      <c r="E1247" s="10"/>
      <c r="F1247" s="98">
        <f>SUM(F1248:F1255)</f>
        <v>8221693.4200000009</v>
      </c>
      <c r="I1247" s="39"/>
    </row>
    <row r="1248" spans="1:9" s="21" customFormat="1" ht="33" outlineLevel="4" x14ac:dyDescent="0.25">
      <c r="A1248" s="99" t="s">
        <v>95</v>
      </c>
      <c r="B1248" s="14" t="s">
        <v>89</v>
      </c>
      <c r="C1248" s="2" t="s">
        <v>60</v>
      </c>
      <c r="D1248" s="13">
        <v>9</v>
      </c>
      <c r="E1248" s="11">
        <v>14553</v>
      </c>
      <c r="F1248" s="100">
        <f t="shared" ref="F1248:F1255" si="139">ROUND(D1248*E1248,2)</f>
        <v>130977</v>
      </c>
      <c r="I1248" s="39"/>
    </row>
    <row r="1249" spans="1:9" s="21" customFormat="1" ht="16.5" outlineLevel="4" x14ac:dyDescent="0.25">
      <c r="A1249" s="99" t="s">
        <v>96</v>
      </c>
      <c r="B1249" s="14" t="s">
        <v>90</v>
      </c>
      <c r="C1249" s="2" t="s">
        <v>60</v>
      </c>
      <c r="D1249" s="13">
        <v>61.46</v>
      </c>
      <c r="E1249" s="11">
        <v>22563</v>
      </c>
      <c r="F1249" s="100">
        <f t="shared" si="139"/>
        <v>1386721.98</v>
      </c>
      <c r="I1249" s="39"/>
    </row>
    <row r="1250" spans="1:9" s="21" customFormat="1" ht="16.5" outlineLevel="4" x14ac:dyDescent="0.25">
      <c r="A1250" s="99" t="s">
        <v>97</v>
      </c>
      <c r="B1250" s="14" t="s">
        <v>91</v>
      </c>
      <c r="C1250" s="2" t="s">
        <v>24</v>
      </c>
      <c r="D1250" s="13">
        <v>426.58</v>
      </c>
      <c r="E1250" s="11">
        <v>6577</v>
      </c>
      <c r="F1250" s="100">
        <f t="shared" si="139"/>
        <v>2805616.66</v>
      </c>
      <c r="I1250" s="39"/>
    </row>
    <row r="1251" spans="1:9" s="21" customFormat="1" ht="16.5" outlineLevel="4" x14ac:dyDescent="0.25">
      <c r="A1251" s="99" t="s">
        <v>98</v>
      </c>
      <c r="B1251" s="14" t="s">
        <v>92</v>
      </c>
      <c r="C1251" s="2" t="s">
        <v>24</v>
      </c>
      <c r="D1251" s="13">
        <v>0</v>
      </c>
      <c r="E1251" s="11">
        <v>5537</v>
      </c>
      <c r="F1251" s="100">
        <f t="shared" si="139"/>
        <v>0</v>
      </c>
      <c r="I1251" s="39"/>
    </row>
    <row r="1252" spans="1:9" s="21" customFormat="1" ht="16.5" outlineLevel="4" x14ac:dyDescent="0.25">
      <c r="A1252" s="99" t="s">
        <v>203</v>
      </c>
      <c r="B1252" s="14" t="s">
        <v>93</v>
      </c>
      <c r="C1252" s="2" t="s">
        <v>24</v>
      </c>
      <c r="D1252" s="13">
        <v>274.49</v>
      </c>
      <c r="E1252" s="11">
        <v>12258</v>
      </c>
      <c r="F1252" s="100">
        <f t="shared" si="139"/>
        <v>3364698.42</v>
      </c>
      <c r="I1252" s="39"/>
    </row>
    <row r="1253" spans="1:9" s="21" customFormat="1" ht="16.5" outlineLevel="4" x14ac:dyDescent="0.25">
      <c r="A1253" s="99" t="s">
        <v>204</v>
      </c>
      <c r="B1253" s="14" t="s">
        <v>94</v>
      </c>
      <c r="C1253" s="2" t="s">
        <v>24</v>
      </c>
      <c r="D1253" s="13">
        <v>45.12</v>
      </c>
      <c r="E1253" s="11">
        <v>11828</v>
      </c>
      <c r="F1253" s="100">
        <f t="shared" si="139"/>
        <v>533679.35999999999</v>
      </c>
      <c r="I1253" s="39"/>
    </row>
    <row r="1254" spans="1:9" s="21" customFormat="1" ht="16.5" outlineLevel="4" x14ac:dyDescent="0.25">
      <c r="A1254" s="99" t="s">
        <v>205</v>
      </c>
      <c r="B1254" s="14" t="s">
        <v>206</v>
      </c>
      <c r="C1254" s="2" t="s">
        <v>24</v>
      </c>
      <c r="D1254" s="13">
        <v>0</v>
      </c>
      <c r="E1254" s="11">
        <v>11376</v>
      </c>
      <c r="F1254" s="100">
        <f t="shared" si="139"/>
        <v>0</v>
      </c>
      <c r="I1254" s="39"/>
    </row>
    <row r="1255" spans="1:9" s="21" customFormat="1" ht="49.5" outlineLevel="4" x14ac:dyDescent="0.25">
      <c r="A1255" s="99" t="s">
        <v>436</v>
      </c>
      <c r="B1255" s="14" t="s">
        <v>207</v>
      </c>
      <c r="C1255" s="2" t="s">
        <v>60</v>
      </c>
      <c r="D1255" s="13">
        <v>0</v>
      </c>
      <c r="E1255" s="11">
        <v>5117</v>
      </c>
      <c r="F1255" s="100">
        <f t="shared" si="139"/>
        <v>0</v>
      </c>
      <c r="I1255" s="39"/>
    </row>
    <row r="1256" spans="1:9" s="21" customFormat="1" ht="16.5" customHeight="1" outlineLevel="3" x14ac:dyDescent="0.25">
      <c r="A1256" s="97" t="s">
        <v>208</v>
      </c>
      <c r="B1256" s="79" t="s">
        <v>209</v>
      </c>
      <c r="C1256" s="12"/>
      <c r="D1256" s="12"/>
      <c r="E1256" s="10"/>
      <c r="F1256" s="98">
        <f>SUM(F1257:F1273)</f>
        <v>5754842</v>
      </c>
      <c r="I1256" s="39"/>
    </row>
    <row r="1257" spans="1:9" s="21" customFormat="1" ht="16.5" outlineLevel="4" x14ac:dyDescent="0.25">
      <c r="A1257" s="99" t="s">
        <v>116</v>
      </c>
      <c r="B1257" s="14" t="s">
        <v>99</v>
      </c>
      <c r="C1257" s="2" t="s">
        <v>1</v>
      </c>
      <c r="D1257" s="13">
        <v>4</v>
      </c>
      <c r="E1257" s="11">
        <v>35977</v>
      </c>
      <c r="F1257" s="100">
        <f t="shared" ref="F1257:F1273" si="140">ROUND(D1257*E1257,2)</f>
        <v>143908</v>
      </c>
      <c r="I1257" s="39"/>
    </row>
    <row r="1258" spans="1:9" s="21" customFormat="1" ht="16.5" outlineLevel="4" x14ac:dyDescent="0.25">
      <c r="A1258" s="99" t="s">
        <v>117</v>
      </c>
      <c r="B1258" s="14" t="s">
        <v>100</v>
      </c>
      <c r="C1258" s="2" t="s">
        <v>1</v>
      </c>
      <c r="D1258" s="13">
        <v>0</v>
      </c>
      <c r="E1258" s="11">
        <v>14535</v>
      </c>
      <c r="F1258" s="100">
        <f t="shared" si="140"/>
        <v>0</v>
      </c>
      <c r="I1258" s="39"/>
    </row>
    <row r="1259" spans="1:9" s="21" customFormat="1" ht="16.5" outlineLevel="4" x14ac:dyDescent="0.25">
      <c r="A1259" s="99" t="s">
        <v>120</v>
      </c>
      <c r="B1259" s="14" t="s">
        <v>101</v>
      </c>
      <c r="C1259" s="2" t="s">
        <v>1</v>
      </c>
      <c r="D1259" s="13">
        <v>2</v>
      </c>
      <c r="E1259" s="11">
        <v>8505</v>
      </c>
      <c r="F1259" s="100">
        <f t="shared" si="140"/>
        <v>17010</v>
      </c>
      <c r="I1259" s="39"/>
    </row>
    <row r="1260" spans="1:9" s="21" customFormat="1" ht="16.5" outlineLevel="4" x14ac:dyDescent="0.25">
      <c r="A1260" s="99" t="s">
        <v>119</v>
      </c>
      <c r="B1260" s="14" t="s">
        <v>102</v>
      </c>
      <c r="C1260" s="2" t="s">
        <v>60</v>
      </c>
      <c r="D1260" s="13">
        <v>0</v>
      </c>
      <c r="E1260" s="11">
        <v>5395</v>
      </c>
      <c r="F1260" s="100">
        <f t="shared" si="140"/>
        <v>0</v>
      </c>
      <c r="I1260" s="39"/>
    </row>
    <row r="1261" spans="1:9" s="21" customFormat="1" ht="16.5" outlineLevel="4" x14ac:dyDescent="0.25">
      <c r="A1261" s="99" t="s">
        <v>121</v>
      </c>
      <c r="B1261" s="14" t="s">
        <v>103</v>
      </c>
      <c r="C1261" s="2" t="s">
        <v>60</v>
      </c>
      <c r="D1261" s="13">
        <v>0</v>
      </c>
      <c r="E1261" s="11">
        <v>4795</v>
      </c>
      <c r="F1261" s="100">
        <f t="shared" si="140"/>
        <v>0</v>
      </c>
      <c r="I1261" s="39"/>
    </row>
    <row r="1262" spans="1:9" s="21" customFormat="1" ht="16.5" outlineLevel="4" x14ac:dyDescent="0.25">
      <c r="A1262" s="99" t="s">
        <v>122</v>
      </c>
      <c r="B1262" s="14" t="s">
        <v>104</v>
      </c>
      <c r="C1262" s="2" t="s">
        <v>1</v>
      </c>
      <c r="D1262" s="13">
        <v>0</v>
      </c>
      <c r="E1262" s="11">
        <v>63230</v>
      </c>
      <c r="F1262" s="100">
        <f t="shared" si="140"/>
        <v>0</v>
      </c>
      <c r="I1262" s="39"/>
    </row>
    <row r="1263" spans="1:9" s="21" customFormat="1" ht="16.5" outlineLevel="4" x14ac:dyDescent="0.25">
      <c r="A1263" s="99" t="s">
        <v>123</v>
      </c>
      <c r="B1263" s="14" t="s">
        <v>105</v>
      </c>
      <c r="C1263" s="2" t="s">
        <v>1</v>
      </c>
      <c r="D1263" s="13">
        <v>0</v>
      </c>
      <c r="E1263" s="11">
        <v>66788</v>
      </c>
      <c r="F1263" s="100">
        <f t="shared" si="140"/>
        <v>0</v>
      </c>
      <c r="I1263" s="39"/>
    </row>
    <row r="1264" spans="1:9" s="21" customFormat="1" ht="16.5" outlineLevel="4" x14ac:dyDescent="0.25">
      <c r="A1264" s="99" t="s">
        <v>118</v>
      </c>
      <c r="B1264" s="14" t="s">
        <v>106</v>
      </c>
      <c r="C1264" s="2" t="s">
        <v>1</v>
      </c>
      <c r="D1264" s="13">
        <v>0</v>
      </c>
      <c r="E1264" s="11">
        <v>88126</v>
      </c>
      <c r="F1264" s="100">
        <f t="shared" si="140"/>
        <v>0</v>
      </c>
      <c r="I1264" s="39"/>
    </row>
    <row r="1265" spans="1:9" s="21" customFormat="1" ht="16.5" outlineLevel="4" x14ac:dyDescent="0.25">
      <c r="A1265" s="99" t="s">
        <v>210</v>
      </c>
      <c r="B1265" s="14" t="s">
        <v>107</v>
      </c>
      <c r="C1265" s="2" t="s">
        <v>1</v>
      </c>
      <c r="D1265" s="13">
        <v>0</v>
      </c>
      <c r="E1265" s="11">
        <v>203351</v>
      </c>
      <c r="F1265" s="100">
        <f t="shared" si="140"/>
        <v>0</v>
      </c>
      <c r="I1265" s="39"/>
    </row>
    <row r="1266" spans="1:9" s="21" customFormat="1" ht="33" outlineLevel="4" x14ac:dyDescent="0.25">
      <c r="A1266" s="99" t="s">
        <v>425</v>
      </c>
      <c r="B1266" s="14" t="s">
        <v>108</v>
      </c>
      <c r="C1266" s="2" t="s">
        <v>1</v>
      </c>
      <c r="D1266" s="13">
        <v>1</v>
      </c>
      <c r="E1266" s="11">
        <v>373870</v>
      </c>
      <c r="F1266" s="100">
        <f t="shared" si="140"/>
        <v>373870</v>
      </c>
      <c r="I1266" s="39"/>
    </row>
    <row r="1267" spans="1:9" s="21" customFormat="1" ht="16.5" outlineLevel="4" x14ac:dyDescent="0.25">
      <c r="A1267" s="99" t="s">
        <v>426</v>
      </c>
      <c r="B1267" s="14" t="s">
        <v>109</v>
      </c>
      <c r="C1267" s="2" t="s">
        <v>1</v>
      </c>
      <c r="D1267" s="13">
        <v>1</v>
      </c>
      <c r="E1267" s="11">
        <v>637456</v>
      </c>
      <c r="F1267" s="100">
        <f t="shared" si="140"/>
        <v>637456</v>
      </c>
      <c r="I1267" s="39"/>
    </row>
    <row r="1268" spans="1:9" s="21" customFormat="1" ht="16.5" outlineLevel="4" x14ac:dyDescent="0.25">
      <c r="A1268" s="99" t="s">
        <v>437</v>
      </c>
      <c r="B1268" s="14" t="s">
        <v>110</v>
      </c>
      <c r="C1268" s="2" t="s">
        <v>1</v>
      </c>
      <c r="D1268" s="13">
        <v>0</v>
      </c>
      <c r="E1268" s="11">
        <v>1146164</v>
      </c>
      <c r="F1268" s="100">
        <f t="shared" si="140"/>
        <v>0</v>
      </c>
      <c r="I1268" s="39"/>
    </row>
    <row r="1269" spans="1:9" s="21" customFormat="1" ht="16.5" outlineLevel="4" x14ac:dyDescent="0.25">
      <c r="A1269" s="99" t="s">
        <v>438</v>
      </c>
      <c r="B1269" s="14" t="s">
        <v>111</v>
      </c>
      <c r="C1269" s="2" t="s">
        <v>1</v>
      </c>
      <c r="D1269" s="13">
        <v>0</v>
      </c>
      <c r="E1269" s="11">
        <v>15265</v>
      </c>
      <c r="F1269" s="100">
        <f t="shared" si="140"/>
        <v>0</v>
      </c>
      <c r="I1269" s="39"/>
    </row>
    <row r="1270" spans="1:9" s="21" customFormat="1" ht="16.5" outlineLevel="4" x14ac:dyDescent="0.25">
      <c r="A1270" s="99" t="s">
        <v>439</v>
      </c>
      <c r="B1270" s="14" t="s">
        <v>112</v>
      </c>
      <c r="C1270" s="2" t="s">
        <v>1</v>
      </c>
      <c r="D1270" s="13">
        <v>0</v>
      </c>
      <c r="E1270" s="11">
        <v>11461</v>
      </c>
      <c r="F1270" s="100">
        <f t="shared" si="140"/>
        <v>0</v>
      </c>
      <c r="I1270" s="39"/>
    </row>
    <row r="1271" spans="1:9" s="21" customFormat="1" ht="16.5" outlineLevel="4" x14ac:dyDescent="0.25">
      <c r="A1271" s="99" t="s">
        <v>440</v>
      </c>
      <c r="B1271" s="14" t="s">
        <v>113</v>
      </c>
      <c r="C1271" s="2" t="s">
        <v>1</v>
      </c>
      <c r="D1271" s="13">
        <v>1</v>
      </c>
      <c r="E1271" s="11">
        <v>15265</v>
      </c>
      <c r="F1271" s="100">
        <f t="shared" si="140"/>
        <v>15265</v>
      </c>
      <c r="I1271" s="39"/>
    </row>
    <row r="1272" spans="1:9" s="21" customFormat="1" ht="16.5" outlineLevel="4" x14ac:dyDescent="0.25">
      <c r="A1272" s="99" t="s">
        <v>427</v>
      </c>
      <c r="B1272" s="14" t="s">
        <v>114</v>
      </c>
      <c r="C1272" s="2" t="s">
        <v>1</v>
      </c>
      <c r="D1272" s="13">
        <v>1</v>
      </c>
      <c r="E1272" s="11">
        <v>64781</v>
      </c>
      <c r="F1272" s="100">
        <f t="shared" si="140"/>
        <v>64781</v>
      </c>
      <c r="I1272" s="39"/>
    </row>
    <row r="1273" spans="1:9" s="21" customFormat="1" ht="25.5" customHeight="1" outlineLevel="4" x14ac:dyDescent="0.25">
      <c r="A1273" s="99" t="s">
        <v>441</v>
      </c>
      <c r="B1273" s="14" t="s">
        <v>115</v>
      </c>
      <c r="C1273" s="2" t="s">
        <v>1</v>
      </c>
      <c r="D1273" s="13">
        <v>1</v>
      </c>
      <c r="E1273" s="11">
        <v>4502552</v>
      </c>
      <c r="F1273" s="100">
        <f t="shared" si="140"/>
        <v>4502552</v>
      </c>
      <c r="I1273" s="39"/>
    </row>
    <row r="1274" spans="1:9" s="21" customFormat="1" ht="16.5" customHeight="1" outlineLevel="2" x14ac:dyDescent="0.25">
      <c r="A1274" s="97">
        <v>4</v>
      </c>
      <c r="B1274" s="79" t="s">
        <v>211</v>
      </c>
      <c r="C1274" s="12"/>
      <c r="D1274" s="12"/>
      <c r="E1274" s="10"/>
      <c r="F1274" s="98">
        <f>F1275+F1278+F1288+F1299+F1305+F1311+F1321+F1331+F1336+F1341</f>
        <v>46328833.910000004</v>
      </c>
      <c r="I1274" s="39"/>
    </row>
    <row r="1275" spans="1:9" s="21" customFormat="1" ht="16.5" customHeight="1" outlineLevel="3" x14ac:dyDescent="0.25">
      <c r="A1275" s="97" t="s">
        <v>212</v>
      </c>
      <c r="B1275" s="79" t="s">
        <v>213</v>
      </c>
      <c r="C1275" s="12"/>
      <c r="D1275" s="12"/>
      <c r="E1275" s="10"/>
      <c r="F1275" s="98">
        <f>SUM(F1276:F1277)</f>
        <v>0</v>
      </c>
      <c r="I1275" s="39"/>
    </row>
    <row r="1276" spans="1:9" s="21" customFormat="1" ht="16.5" outlineLevel="4" x14ac:dyDescent="0.25">
      <c r="A1276" s="99" t="s">
        <v>134</v>
      </c>
      <c r="B1276" s="14" t="s">
        <v>214</v>
      </c>
      <c r="C1276" s="2" t="s">
        <v>23</v>
      </c>
      <c r="D1276" s="13">
        <v>0</v>
      </c>
      <c r="E1276" s="11">
        <v>57463</v>
      </c>
      <c r="F1276" s="100">
        <f t="shared" ref="F1276:F1277" si="141">ROUND(D1276*E1276,2)</f>
        <v>0</v>
      </c>
      <c r="I1276" s="39"/>
    </row>
    <row r="1277" spans="1:9" s="21" customFormat="1" ht="16.5" outlineLevel="4" x14ac:dyDescent="0.25">
      <c r="A1277" s="99" t="s">
        <v>135</v>
      </c>
      <c r="B1277" s="14" t="s">
        <v>215</v>
      </c>
      <c r="C1277" s="2" t="s">
        <v>23</v>
      </c>
      <c r="D1277" s="13">
        <v>0</v>
      </c>
      <c r="E1277" s="11">
        <v>119160</v>
      </c>
      <c r="F1277" s="100">
        <f t="shared" si="141"/>
        <v>0</v>
      </c>
      <c r="I1277" s="39"/>
    </row>
    <row r="1278" spans="1:9" s="21" customFormat="1" ht="16.5" customHeight="1" outlineLevel="3" x14ac:dyDescent="0.25">
      <c r="A1278" s="97" t="s">
        <v>216</v>
      </c>
      <c r="B1278" s="79" t="s">
        <v>217</v>
      </c>
      <c r="C1278" s="12"/>
      <c r="D1278" s="12"/>
      <c r="E1278" s="10"/>
      <c r="F1278" s="98">
        <f>SUM(F1279:F1287)</f>
        <v>35284624.980000004</v>
      </c>
      <c r="I1278" s="39"/>
    </row>
    <row r="1279" spans="1:9" s="21" customFormat="1" ht="16.5" outlineLevel="4" x14ac:dyDescent="0.25">
      <c r="A1279" s="99" t="s">
        <v>143</v>
      </c>
      <c r="B1279" s="14" t="s">
        <v>124</v>
      </c>
      <c r="C1279" s="2" t="s">
        <v>23</v>
      </c>
      <c r="D1279" s="13">
        <v>19.8</v>
      </c>
      <c r="E1279" s="11">
        <v>57463</v>
      </c>
      <c r="F1279" s="100">
        <f t="shared" ref="F1279:F1287" si="142">ROUND(D1279*E1279,2)</f>
        <v>1137767.3999999999</v>
      </c>
      <c r="I1279" s="39"/>
    </row>
    <row r="1280" spans="1:9" s="21" customFormat="1" ht="16.5" outlineLevel="4" x14ac:dyDescent="0.25">
      <c r="A1280" s="99" t="s">
        <v>146</v>
      </c>
      <c r="B1280" s="14" t="s">
        <v>125</v>
      </c>
      <c r="C1280" s="2" t="s">
        <v>23</v>
      </c>
      <c r="D1280" s="13">
        <v>4.5999999999999996</v>
      </c>
      <c r="E1280" s="11">
        <v>119160</v>
      </c>
      <c r="F1280" s="100">
        <f t="shared" si="142"/>
        <v>548136</v>
      </c>
      <c r="I1280" s="39"/>
    </row>
    <row r="1281" spans="1:9" s="21" customFormat="1" ht="16.5" outlineLevel="4" x14ac:dyDescent="0.25">
      <c r="A1281" s="99" t="s">
        <v>148</v>
      </c>
      <c r="B1281" s="14" t="s">
        <v>126</v>
      </c>
      <c r="C1281" s="2" t="s">
        <v>23</v>
      </c>
      <c r="D1281" s="13">
        <v>4.3099999999999996</v>
      </c>
      <c r="E1281" s="11">
        <v>686519</v>
      </c>
      <c r="F1281" s="100">
        <f t="shared" si="142"/>
        <v>2958896.89</v>
      </c>
      <c r="I1281" s="39"/>
    </row>
    <row r="1282" spans="1:9" s="21" customFormat="1" ht="16.5" outlineLevel="4" x14ac:dyDescent="0.25">
      <c r="A1282" s="99" t="s">
        <v>145</v>
      </c>
      <c r="B1282" s="14" t="s">
        <v>127</v>
      </c>
      <c r="C1282" s="2" t="s">
        <v>23</v>
      </c>
      <c r="D1282" s="13">
        <v>1.7</v>
      </c>
      <c r="E1282" s="11">
        <v>1161272</v>
      </c>
      <c r="F1282" s="100">
        <f t="shared" si="142"/>
        <v>1974162.4</v>
      </c>
      <c r="I1282" s="39"/>
    </row>
    <row r="1283" spans="1:9" s="21" customFormat="1" ht="16.5" outlineLevel="4" x14ac:dyDescent="0.25">
      <c r="A1283" s="99" t="s">
        <v>144</v>
      </c>
      <c r="B1283" s="14" t="s">
        <v>128</v>
      </c>
      <c r="C1283" s="2" t="s">
        <v>24</v>
      </c>
      <c r="D1283" s="13">
        <v>40.4</v>
      </c>
      <c r="E1283" s="11">
        <v>102742</v>
      </c>
      <c r="F1283" s="100">
        <f t="shared" si="142"/>
        <v>4150776.8</v>
      </c>
      <c r="I1283" s="39"/>
    </row>
    <row r="1284" spans="1:9" s="21" customFormat="1" ht="16.5" outlineLevel="4" x14ac:dyDescent="0.25">
      <c r="A1284" s="99" t="s">
        <v>149</v>
      </c>
      <c r="B1284" s="14" t="s">
        <v>129</v>
      </c>
      <c r="C1284" s="2" t="s">
        <v>60</v>
      </c>
      <c r="D1284" s="13">
        <v>133.03</v>
      </c>
      <c r="E1284" s="11">
        <v>34298</v>
      </c>
      <c r="F1284" s="100">
        <f t="shared" si="142"/>
        <v>4562662.9400000004</v>
      </c>
      <c r="I1284" s="39"/>
    </row>
    <row r="1285" spans="1:9" s="21" customFormat="1" ht="16.5" outlineLevel="4" x14ac:dyDescent="0.25">
      <c r="A1285" s="99" t="s">
        <v>147</v>
      </c>
      <c r="B1285" s="14" t="s">
        <v>130</v>
      </c>
      <c r="C1285" s="2" t="s">
        <v>60</v>
      </c>
      <c r="D1285" s="13">
        <v>464.28</v>
      </c>
      <c r="E1285" s="11">
        <v>10109</v>
      </c>
      <c r="F1285" s="100">
        <f t="shared" si="142"/>
        <v>4693406.5199999996</v>
      </c>
      <c r="I1285" s="39"/>
    </row>
    <row r="1286" spans="1:9" s="21" customFormat="1" ht="16.5" outlineLevel="4" x14ac:dyDescent="0.25">
      <c r="A1286" s="99" t="s">
        <v>150</v>
      </c>
      <c r="B1286" s="14" t="s">
        <v>131</v>
      </c>
      <c r="C1286" s="2" t="s">
        <v>24</v>
      </c>
      <c r="D1286" s="13">
        <v>234.49</v>
      </c>
      <c r="E1286" s="11">
        <v>44617</v>
      </c>
      <c r="F1286" s="100">
        <f t="shared" si="142"/>
        <v>10462240.33</v>
      </c>
      <c r="I1286" s="39"/>
    </row>
    <row r="1287" spans="1:9" s="21" customFormat="1" ht="16.5" outlineLevel="4" x14ac:dyDescent="0.25">
      <c r="A1287" s="99" t="s">
        <v>151</v>
      </c>
      <c r="B1287" s="14" t="s">
        <v>132</v>
      </c>
      <c r="C1287" s="2" t="s">
        <v>133</v>
      </c>
      <c r="D1287" s="13">
        <v>695.66</v>
      </c>
      <c r="E1287" s="11">
        <v>6895</v>
      </c>
      <c r="F1287" s="100">
        <f t="shared" si="142"/>
        <v>4796575.7</v>
      </c>
      <c r="I1287" s="39"/>
    </row>
    <row r="1288" spans="1:9" s="21" customFormat="1" ht="16.5" customHeight="1" outlineLevel="3" x14ac:dyDescent="0.25">
      <c r="A1288" s="97" t="s">
        <v>218</v>
      </c>
      <c r="B1288" s="79" t="s">
        <v>219</v>
      </c>
      <c r="C1288" s="12"/>
      <c r="D1288" s="12"/>
      <c r="E1288" s="10"/>
      <c r="F1288" s="98">
        <f>SUM(F1289:F1298)</f>
        <v>2653788.36</v>
      </c>
      <c r="I1288" s="39"/>
    </row>
    <row r="1289" spans="1:9" s="21" customFormat="1" ht="16.5" outlineLevel="4" x14ac:dyDescent="0.25">
      <c r="A1289" s="99" t="s">
        <v>155</v>
      </c>
      <c r="B1289" s="14" t="s">
        <v>124</v>
      </c>
      <c r="C1289" s="2" t="s">
        <v>23</v>
      </c>
      <c r="D1289" s="13">
        <v>0.09</v>
      </c>
      <c r="E1289" s="11">
        <v>57463</v>
      </c>
      <c r="F1289" s="100">
        <f t="shared" ref="F1289:F1298" si="143">ROUND(D1289*E1289,2)</f>
        <v>5171.67</v>
      </c>
      <c r="I1289" s="39"/>
    </row>
    <row r="1290" spans="1:9" s="21" customFormat="1" ht="16.5" outlineLevel="4" x14ac:dyDescent="0.25">
      <c r="A1290" s="99" t="s">
        <v>156</v>
      </c>
      <c r="B1290" s="14" t="s">
        <v>125</v>
      </c>
      <c r="C1290" s="2" t="s">
        <v>23</v>
      </c>
      <c r="D1290" s="13">
        <v>0.03</v>
      </c>
      <c r="E1290" s="11">
        <v>119160</v>
      </c>
      <c r="F1290" s="100">
        <f t="shared" si="143"/>
        <v>3574.8</v>
      </c>
      <c r="I1290" s="39"/>
    </row>
    <row r="1291" spans="1:9" s="21" customFormat="1" ht="16.5" outlineLevel="4" x14ac:dyDescent="0.25">
      <c r="A1291" s="99" t="s">
        <v>157</v>
      </c>
      <c r="B1291" s="14" t="s">
        <v>136</v>
      </c>
      <c r="C1291" s="2" t="s">
        <v>23</v>
      </c>
      <c r="D1291" s="13">
        <v>0.06</v>
      </c>
      <c r="E1291" s="11">
        <v>686519</v>
      </c>
      <c r="F1291" s="100">
        <f t="shared" si="143"/>
        <v>41191.14</v>
      </c>
      <c r="I1291" s="39"/>
    </row>
    <row r="1292" spans="1:9" s="21" customFormat="1" ht="16.5" outlineLevel="4" x14ac:dyDescent="0.25">
      <c r="A1292" s="99" t="s">
        <v>158</v>
      </c>
      <c r="B1292" s="14" t="s">
        <v>129</v>
      </c>
      <c r="C1292" s="2" t="s">
        <v>23</v>
      </c>
      <c r="D1292" s="13">
        <v>33.630000000000003</v>
      </c>
      <c r="E1292" s="11">
        <v>34298</v>
      </c>
      <c r="F1292" s="100">
        <f t="shared" si="143"/>
        <v>1153441.74</v>
      </c>
      <c r="I1292" s="39"/>
    </row>
    <row r="1293" spans="1:9" s="21" customFormat="1" ht="16.5" outlineLevel="4" x14ac:dyDescent="0.25">
      <c r="A1293" s="99" t="s">
        <v>159</v>
      </c>
      <c r="B1293" s="14" t="s">
        <v>137</v>
      </c>
      <c r="C1293" s="2" t="s">
        <v>24</v>
      </c>
      <c r="D1293" s="13">
        <v>33.880000000000003</v>
      </c>
      <c r="E1293" s="11">
        <v>10109</v>
      </c>
      <c r="F1293" s="100">
        <f t="shared" si="143"/>
        <v>342492.92</v>
      </c>
      <c r="I1293" s="39"/>
    </row>
    <row r="1294" spans="1:9" s="21" customFormat="1" ht="16.5" outlineLevel="4" x14ac:dyDescent="0.25">
      <c r="A1294" s="99" t="s">
        <v>220</v>
      </c>
      <c r="B1294" s="14" t="s">
        <v>138</v>
      </c>
      <c r="C1294" s="2" t="s">
        <v>60</v>
      </c>
      <c r="D1294" s="13">
        <v>8.92</v>
      </c>
      <c r="E1294" s="11">
        <v>40047</v>
      </c>
      <c r="F1294" s="100">
        <f t="shared" si="143"/>
        <v>357219.24</v>
      </c>
      <c r="I1294" s="39"/>
    </row>
    <row r="1295" spans="1:9" s="21" customFormat="1" ht="16.5" outlineLevel="4" x14ac:dyDescent="0.25">
      <c r="A1295" s="99" t="s">
        <v>221</v>
      </c>
      <c r="B1295" s="14" t="s">
        <v>139</v>
      </c>
      <c r="C1295" s="2" t="s">
        <v>60</v>
      </c>
      <c r="D1295" s="13">
        <v>4.5</v>
      </c>
      <c r="E1295" s="11">
        <v>129903</v>
      </c>
      <c r="F1295" s="100">
        <f t="shared" si="143"/>
        <v>584563.5</v>
      </c>
      <c r="I1295" s="39"/>
    </row>
    <row r="1296" spans="1:9" s="21" customFormat="1" ht="16.5" outlineLevel="4" x14ac:dyDescent="0.25">
      <c r="A1296" s="99" t="s">
        <v>222</v>
      </c>
      <c r="B1296" s="14" t="s">
        <v>132</v>
      </c>
      <c r="C1296" s="2" t="s">
        <v>133</v>
      </c>
      <c r="D1296" s="13">
        <v>10.4</v>
      </c>
      <c r="E1296" s="11">
        <v>6903</v>
      </c>
      <c r="F1296" s="100">
        <f t="shared" si="143"/>
        <v>71791.199999999997</v>
      </c>
      <c r="I1296" s="39"/>
    </row>
    <row r="1297" spans="1:9" s="21" customFormat="1" ht="16.5" outlineLevel="4" x14ac:dyDescent="0.25">
      <c r="A1297" s="99" t="s">
        <v>223</v>
      </c>
      <c r="B1297" s="14" t="s">
        <v>140</v>
      </c>
      <c r="C1297" s="2" t="s">
        <v>133</v>
      </c>
      <c r="D1297" s="13">
        <v>5.1100000000000003</v>
      </c>
      <c r="E1297" s="11">
        <v>7865</v>
      </c>
      <c r="F1297" s="100">
        <f t="shared" si="143"/>
        <v>40190.15</v>
      </c>
      <c r="I1297" s="39"/>
    </row>
    <row r="1298" spans="1:9" s="21" customFormat="1" ht="16.5" outlineLevel="4" x14ac:dyDescent="0.25">
      <c r="A1298" s="99" t="s">
        <v>224</v>
      </c>
      <c r="B1298" s="14" t="s">
        <v>141</v>
      </c>
      <c r="C1298" s="2" t="s">
        <v>1</v>
      </c>
      <c r="D1298" s="13">
        <v>8</v>
      </c>
      <c r="E1298" s="11">
        <v>6769</v>
      </c>
      <c r="F1298" s="100">
        <f t="shared" si="143"/>
        <v>54152</v>
      </c>
      <c r="I1298" s="39"/>
    </row>
    <row r="1299" spans="1:9" s="21" customFormat="1" ht="16.5" customHeight="1" outlineLevel="3" x14ac:dyDescent="0.25">
      <c r="A1299" s="97" t="s">
        <v>225</v>
      </c>
      <c r="B1299" s="79" t="s">
        <v>226</v>
      </c>
      <c r="C1299" s="12"/>
      <c r="D1299" s="12"/>
      <c r="E1299" s="10"/>
      <c r="F1299" s="98">
        <f>SUM(F1300:F1304)</f>
        <v>3247081.2</v>
      </c>
      <c r="I1299" s="39"/>
    </row>
    <row r="1300" spans="1:9" s="21" customFormat="1" ht="16.5" outlineLevel="4" x14ac:dyDescent="0.25">
      <c r="A1300" s="99" t="s">
        <v>167</v>
      </c>
      <c r="B1300" s="14" t="s">
        <v>124</v>
      </c>
      <c r="C1300" s="2" t="s">
        <v>23</v>
      </c>
      <c r="D1300" s="13">
        <v>3.18</v>
      </c>
      <c r="E1300" s="11">
        <v>57463</v>
      </c>
      <c r="F1300" s="100">
        <f t="shared" ref="F1300:F1304" si="144">ROUND(D1300*E1300,2)</f>
        <v>182732.34</v>
      </c>
      <c r="I1300" s="39"/>
    </row>
    <row r="1301" spans="1:9" s="21" customFormat="1" ht="16.5" outlineLevel="4" x14ac:dyDescent="0.25">
      <c r="A1301" s="99" t="s">
        <v>170</v>
      </c>
      <c r="B1301" s="14" t="s">
        <v>125</v>
      </c>
      <c r="C1301" s="2" t="s">
        <v>23</v>
      </c>
      <c r="D1301" s="13">
        <v>3.18</v>
      </c>
      <c r="E1301" s="11">
        <v>119160</v>
      </c>
      <c r="F1301" s="100">
        <f t="shared" si="144"/>
        <v>378928.8</v>
      </c>
      <c r="I1301" s="39"/>
    </row>
    <row r="1302" spans="1:9" s="21" customFormat="1" ht="16.5" outlineLevel="4" x14ac:dyDescent="0.25">
      <c r="A1302" s="99" t="s">
        <v>168</v>
      </c>
      <c r="B1302" s="14" t="s">
        <v>227</v>
      </c>
      <c r="C1302" s="2" t="s">
        <v>23</v>
      </c>
      <c r="D1302" s="13">
        <v>2.81</v>
      </c>
      <c r="E1302" s="11">
        <v>822168</v>
      </c>
      <c r="F1302" s="100">
        <f t="shared" si="144"/>
        <v>2310292.08</v>
      </c>
      <c r="I1302" s="39"/>
    </row>
    <row r="1303" spans="1:9" s="21" customFormat="1" ht="16.5" outlineLevel="4" x14ac:dyDescent="0.25">
      <c r="A1303" s="99" t="s">
        <v>171</v>
      </c>
      <c r="B1303" s="14" t="s">
        <v>228</v>
      </c>
      <c r="C1303" s="2" t="s">
        <v>133</v>
      </c>
      <c r="D1303" s="13">
        <v>40.89</v>
      </c>
      <c r="E1303" s="11">
        <v>8392</v>
      </c>
      <c r="F1303" s="100">
        <f t="shared" si="144"/>
        <v>343148.88</v>
      </c>
      <c r="I1303" s="39"/>
    </row>
    <row r="1304" spans="1:9" s="21" customFormat="1" ht="16.5" outlineLevel="4" x14ac:dyDescent="0.25">
      <c r="A1304" s="99" t="s">
        <v>172</v>
      </c>
      <c r="B1304" s="14" t="s">
        <v>229</v>
      </c>
      <c r="C1304" s="2" t="s">
        <v>60</v>
      </c>
      <c r="D1304" s="13">
        <v>11.1</v>
      </c>
      <c r="E1304" s="11">
        <v>2881</v>
      </c>
      <c r="F1304" s="100">
        <f t="shared" si="144"/>
        <v>31979.1</v>
      </c>
      <c r="I1304" s="39"/>
    </row>
    <row r="1305" spans="1:9" s="21" customFormat="1" ht="34.5" customHeight="1" outlineLevel="3" x14ac:dyDescent="0.25">
      <c r="A1305" s="97" t="s">
        <v>230</v>
      </c>
      <c r="B1305" s="80" t="s">
        <v>142</v>
      </c>
      <c r="C1305" s="12"/>
      <c r="D1305" s="12"/>
      <c r="E1305" s="10"/>
      <c r="F1305" s="98">
        <f>SUM(F1306:F1310)</f>
        <v>0</v>
      </c>
      <c r="I1305" s="39"/>
    </row>
    <row r="1306" spans="1:9" s="21" customFormat="1" ht="16.5" outlineLevel="4" x14ac:dyDescent="0.25">
      <c r="A1306" s="99" t="s">
        <v>175</v>
      </c>
      <c r="B1306" s="14" t="s">
        <v>124</v>
      </c>
      <c r="C1306" s="2" t="s">
        <v>23</v>
      </c>
      <c r="D1306" s="13">
        <v>0</v>
      </c>
      <c r="E1306" s="11">
        <v>57463</v>
      </c>
      <c r="F1306" s="100">
        <f t="shared" ref="F1306:F1310" si="145">ROUND(D1306*E1306,2)</f>
        <v>0</v>
      </c>
      <c r="I1306" s="39"/>
    </row>
    <row r="1307" spans="1:9" s="21" customFormat="1" ht="16.5" outlineLevel="4" x14ac:dyDescent="0.25">
      <c r="A1307" s="99" t="s">
        <v>176</v>
      </c>
      <c r="B1307" s="14" t="s">
        <v>125</v>
      </c>
      <c r="C1307" s="2" t="s">
        <v>23</v>
      </c>
      <c r="D1307" s="13">
        <v>0</v>
      </c>
      <c r="E1307" s="11">
        <v>119160</v>
      </c>
      <c r="F1307" s="100">
        <f t="shared" si="145"/>
        <v>0</v>
      </c>
      <c r="I1307" s="39"/>
    </row>
    <row r="1308" spans="1:9" s="21" customFormat="1" ht="16.5" outlineLevel="4" x14ac:dyDescent="0.25">
      <c r="A1308" s="99" t="s">
        <v>177</v>
      </c>
      <c r="B1308" s="14" t="s">
        <v>152</v>
      </c>
      <c r="C1308" s="2" t="s">
        <v>23</v>
      </c>
      <c r="D1308" s="13">
        <v>0</v>
      </c>
      <c r="E1308" s="11">
        <v>135611</v>
      </c>
      <c r="F1308" s="100">
        <f t="shared" si="145"/>
        <v>0</v>
      </c>
      <c r="I1308" s="39"/>
    </row>
    <row r="1309" spans="1:9" s="21" customFormat="1" ht="16.5" outlineLevel="4" x14ac:dyDescent="0.25">
      <c r="A1309" s="99" t="s">
        <v>178</v>
      </c>
      <c r="B1309" s="14" t="s">
        <v>153</v>
      </c>
      <c r="C1309" s="2" t="s">
        <v>24</v>
      </c>
      <c r="D1309" s="13">
        <v>0</v>
      </c>
      <c r="E1309" s="11">
        <v>58111</v>
      </c>
      <c r="F1309" s="100">
        <f t="shared" si="145"/>
        <v>0</v>
      </c>
      <c r="I1309" s="39"/>
    </row>
    <row r="1310" spans="1:9" s="21" customFormat="1" ht="16.5" outlineLevel="4" x14ac:dyDescent="0.25">
      <c r="A1310" s="99" t="s">
        <v>179</v>
      </c>
      <c r="B1310" s="14" t="s">
        <v>154</v>
      </c>
      <c r="C1310" s="2" t="s">
        <v>23</v>
      </c>
      <c r="D1310" s="13">
        <v>0</v>
      </c>
      <c r="E1310" s="11">
        <v>686519</v>
      </c>
      <c r="F1310" s="100">
        <f t="shared" si="145"/>
        <v>0</v>
      </c>
      <c r="I1310" s="39"/>
    </row>
    <row r="1311" spans="1:9" s="21" customFormat="1" ht="30.75" customHeight="1" outlineLevel="3" x14ac:dyDescent="0.25">
      <c r="A1311" s="97" t="s">
        <v>231</v>
      </c>
      <c r="B1311" s="80" t="s">
        <v>232</v>
      </c>
      <c r="C1311" s="12"/>
      <c r="D1311" s="12"/>
      <c r="E1311" s="10"/>
      <c r="F1311" s="98">
        <f>SUM(F1312:F1320)</f>
        <v>0</v>
      </c>
      <c r="I1311" s="39"/>
    </row>
    <row r="1312" spans="1:9" s="21" customFormat="1" ht="16.5" outlineLevel="4" x14ac:dyDescent="0.25">
      <c r="A1312" s="99" t="s">
        <v>233</v>
      </c>
      <c r="B1312" s="14" t="s">
        <v>160</v>
      </c>
      <c r="C1312" s="2" t="s">
        <v>60</v>
      </c>
      <c r="D1312" s="13">
        <v>0</v>
      </c>
      <c r="E1312" s="11">
        <v>18523</v>
      </c>
      <c r="F1312" s="100">
        <f t="shared" ref="F1312:F1320" si="146">ROUND(D1312*E1312,2)</f>
        <v>0</v>
      </c>
      <c r="I1312" s="39"/>
    </row>
    <row r="1313" spans="1:9" s="21" customFormat="1" ht="16.5" outlineLevel="4" x14ac:dyDescent="0.25">
      <c r="A1313" s="99" t="s">
        <v>234</v>
      </c>
      <c r="B1313" s="14" t="s">
        <v>161</v>
      </c>
      <c r="C1313" s="2" t="s">
        <v>133</v>
      </c>
      <c r="D1313" s="13">
        <v>0</v>
      </c>
      <c r="E1313" s="11">
        <v>9737</v>
      </c>
      <c r="F1313" s="100">
        <f t="shared" si="146"/>
        <v>0</v>
      </c>
      <c r="I1313" s="39"/>
    </row>
    <row r="1314" spans="1:9" s="21" customFormat="1" ht="16.5" outlineLevel="4" x14ac:dyDescent="0.25">
      <c r="A1314" s="99" t="s">
        <v>235</v>
      </c>
      <c r="B1314" s="14" t="s">
        <v>162</v>
      </c>
      <c r="C1314" s="2" t="s">
        <v>60</v>
      </c>
      <c r="D1314" s="13">
        <v>0</v>
      </c>
      <c r="E1314" s="11">
        <v>13442</v>
      </c>
      <c r="F1314" s="100">
        <f t="shared" si="146"/>
        <v>0</v>
      </c>
      <c r="I1314" s="39"/>
    </row>
    <row r="1315" spans="1:9" s="21" customFormat="1" ht="16.5" outlineLevel="4" x14ac:dyDescent="0.25">
      <c r="A1315" s="99" t="s">
        <v>236</v>
      </c>
      <c r="B1315" s="14" t="s">
        <v>163</v>
      </c>
      <c r="C1315" s="2" t="s">
        <v>133</v>
      </c>
      <c r="D1315" s="13">
        <v>0</v>
      </c>
      <c r="E1315" s="11">
        <v>9033</v>
      </c>
      <c r="F1315" s="100">
        <f t="shared" si="146"/>
        <v>0</v>
      </c>
      <c r="I1315" s="39"/>
    </row>
    <row r="1316" spans="1:9" s="21" customFormat="1" ht="16.5" outlineLevel="4" x14ac:dyDescent="0.25">
      <c r="A1316" s="99" t="s">
        <v>237</v>
      </c>
      <c r="B1316" s="14" t="s">
        <v>164</v>
      </c>
      <c r="C1316" s="2" t="s">
        <v>23</v>
      </c>
      <c r="D1316" s="13">
        <v>0</v>
      </c>
      <c r="E1316" s="11">
        <v>26463</v>
      </c>
      <c r="F1316" s="100">
        <f t="shared" si="146"/>
        <v>0</v>
      </c>
      <c r="I1316" s="39"/>
    </row>
    <row r="1317" spans="1:9" s="21" customFormat="1" ht="16.5" outlineLevel="4" x14ac:dyDescent="0.25">
      <c r="A1317" s="99" t="s">
        <v>238</v>
      </c>
      <c r="B1317" s="14" t="s">
        <v>165</v>
      </c>
      <c r="C1317" s="2" t="s">
        <v>23</v>
      </c>
      <c r="D1317" s="13">
        <v>0</v>
      </c>
      <c r="E1317" s="11">
        <v>402739</v>
      </c>
      <c r="F1317" s="100">
        <f t="shared" si="146"/>
        <v>0</v>
      </c>
      <c r="I1317" s="39"/>
    </row>
    <row r="1318" spans="1:9" s="21" customFormat="1" ht="16.5" outlineLevel="4" x14ac:dyDescent="0.25">
      <c r="A1318" s="99" t="s">
        <v>239</v>
      </c>
      <c r="B1318" s="14" t="s">
        <v>166</v>
      </c>
      <c r="C1318" s="2" t="s">
        <v>23</v>
      </c>
      <c r="D1318" s="13">
        <v>0</v>
      </c>
      <c r="E1318" s="11">
        <v>686519</v>
      </c>
      <c r="F1318" s="100">
        <f t="shared" si="146"/>
        <v>0</v>
      </c>
      <c r="I1318" s="39"/>
    </row>
    <row r="1319" spans="1:9" s="21" customFormat="1" ht="16.5" outlineLevel="4" x14ac:dyDescent="0.25">
      <c r="A1319" s="99" t="s">
        <v>240</v>
      </c>
      <c r="B1319" s="14" t="s">
        <v>132</v>
      </c>
      <c r="C1319" s="2" t="s">
        <v>133</v>
      </c>
      <c r="D1319" s="13">
        <v>0</v>
      </c>
      <c r="E1319" s="11">
        <v>6895</v>
      </c>
      <c r="F1319" s="100">
        <f t="shared" si="146"/>
        <v>0</v>
      </c>
      <c r="I1319" s="39"/>
    </row>
    <row r="1320" spans="1:9" s="21" customFormat="1" ht="16.5" outlineLevel="4" x14ac:dyDescent="0.25">
      <c r="A1320" s="99" t="s">
        <v>241</v>
      </c>
      <c r="B1320" s="14" t="s">
        <v>124</v>
      </c>
      <c r="C1320" s="2" t="s">
        <v>23</v>
      </c>
      <c r="D1320" s="13">
        <v>0</v>
      </c>
      <c r="E1320" s="11">
        <v>0</v>
      </c>
      <c r="F1320" s="100">
        <f t="shared" si="146"/>
        <v>0</v>
      </c>
      <c r="I1320" s="39"/>
    </row>
    <row r="1321" spans="1:9" s="21" customFormat="1" ht="30.75" customHeight="1" outlineLevel="3" x14ac:dyDescent="0.25">
      <c r="A1321" s="97" t="s">
        <v>242</v>
      </c>
      <c r="B1321" s="80" t="s">
        <v>173</v>
      </c>
      <c r="C1321" s="12"/>
      <c r="D1321" s="12"/>
      <c r="E1321" s="10"/>
      <c r="F1321" s="98">
        <f>SUM(F1322:F1330)</f>
        <v>0</v>
      </c>
      <c r="I1321" s="39"/>
    </row>
    <row r="1322" spans="1:9" s="21" customFormat="1" ht="16.5" outlineLevel="4" x14ac:dyDescent="0.25">
      <c r="A1322" s="99" t="s">
        <v>62</v>
      </c>
      <c r="B1322" s="14" t="s">
        <v>160</v>
      </c>
      <c r="C1322" s="2" t="s">
        <v>60</v>
      </c>
      <c r="D1322" s="13">
        <v>0</v>
      </c>
      <c r="E1322" s="11">
        <v>18523</v>
      </c>
      <c r="F1322" s="100">
        <f t="shared" ref="F1322:F1330" si="147">ROUND(D1322*E1322,2)</f>
        <v>0</v>
      </c>
      <c r="I1322" s="39"/>
    </row>
    <row r="1323" spans="1:9" s="21" customFormat="1" ht="16.5" outlineLevel="4" x14ac:dyDescent="0.25">
      <c r="A1323" s="99" t="s">
        <v>243</v>
      </c>
      <c r="B1323" s="14" t="s">
        <v>161</v>
      </c>
      <c r="C1323" s="2" t="s">
        <v>133</v>
      </c>
      <c r="D1323" s="13">
        <v>0</v>
      </c>
      <c r="E1323" s="11">
        <v>9737</v>
      </c>
      <c r="F1323" s="100">
        <f t="shared" si="147"/>
        <v>0</v>
      </c>
      <c r="I1323" s="39"/>
    </row>
    <row r="1324" spans="1:9" s="21" customFormat="1" ht="16.5" outlineLevel="4" x14ac:dyDescent="0.25">
      <c r="A1324" s="99" t="s">
        <v>244</v>
      </c>
      <c r="B1324" s="14" t="s">
        <v>174</v>
      </c>
      <c r="C1324" s="2" t="s">
        <v>60</v>
      </c>
      <c r="D1324" s="13">
        <v>0</v>
      </c>
      <c r="E1324" s="11">
        <v>13442</v>
      </c>
      <c r="F1324" s="100">
        <f t="shared" si="147"/>
        <v>0</v>
      </c>
      <c r="I1324" s="39"/>
    </row>
    <row r="1325" spans="1:9" s="21" customFormat="1" ht="16.5" outlineLevel="4" x14ac:dyDescent="0.25">
      <c r="A1325" s="99" t="s">
        <v>245</v>
      </c>
      <c r="B1325" s="14" t="s">
        <v>163</v>
      </c>
      <c r="C1325" s="2" t="s">
        <v>133</v>
      </c>
      <c r="D1325" s="13">
        <v>0</v>
      </c>
      <c r="E1325" s="11">
        <v>9033</v>
      </c>
      <c r="F1325" s="100">
        <f t="shared" si="147"/>
        <v>0</v>
      </c>
      <c r="I1325" s="39"/>
    </row>
    <row r="1326" spans="1:9" s="21" customFormat="1" ht="16.5" outlineLevel="4" x14ac:dyDescent="0.25">
      <c r="A1326" s="99" t="s">
        <v>442</v>
      </c>
      <c r="B1326" s="14" t="s">
        <v>164</v>
      </c>
      <c r="C1326" s="2" t="s">
        <v>23</v>
      </c>
      <c r="D1326" s="13">
        <v>0</v>
      </c>
      <c r="E1326" s="11">
        <v>110128</v>
      </c>
      <c r="F1326" s="100">
        <f t="shared" si="147"/>
        <v>0</v>
      </c>
      <c r="I1326" s="39"/>
    </row>
    <row r="1327" spans="1:9" s="21" customFormat="1" ht="16.5" outlineLevel="4" x14ac:dyDescent="0.25">
      <c r="A1327" s="99" t="s">
        <v>443</v>
      </c>
      <c r="B1327" s="14" t="s">
        <v>165</v>
      </c>
      <c r="C1327" s="2" t="s">
        <v>23</v>
      </c>
      <c r="D1327" s="13">
        <v>0</v>
      </c>
      <c r="E1327" s="11">
        <v>402739</v>
      </c>
      <c r="F1327" s="100">
        <f t="shared" si="147"/>
        <v>0</v>
      </c>
      <c r="I1327" s="39"/>
    </row>
    <row r="1328" spans="1:9" s="21" customFormat="1" ht="16.5" outlineLevel="4" x14ac:dyDescent="0.25">
      <c r="A1328" s="99" t="s">
        <v>444</v>
      </c>
      <c r="B1328" s="14" t="s">
        <v>166</v>
      </c>
      <c r="C1328" s="2" t="s">
        <v>23</v>
      </c>
      <c r="D1328" s="13">
        <v>0</v>
      </c>
      <c r="E1328" s="11">
        <v>686519</v>
      </c>
      <c r="F1328" s="100">
        <f t="shared" si="147"/>
        <v>0</v>
      </c>
      <c r="I1328" s="39"/>
    </row>
    <row r="1329" spans="1:9" s="21" customFormat="1" ht="16.5" outlineLevel="4" x14ac:dyDescent="0.25">
      <c r="A1329" s="99" t="s">
        <v>445</v>
      </c>
      <c r="B1329" s="14" t="s">
        <v>132</v>
      </c>
      <c r="C1329" s="2" t="s">
        <v>133</v>
      </c>
      <c r="D1329" s="13">
        <v>0</v>
      </c>
      <c r="E1329" s="11">
        <v>6895</v>
      </c>
      <c r="F1329" s="100">
        <f t="shared" si="147"/>
        <v>0</v>
      </c>
      <c r="I1329" s="39"/>
    </row>
    <row r="1330" spans="1:9" s="21" customFormat="1" ht="16.5" outlineLevel="4" x14ac:dyDescent="0.25">
      <c r="A1330" s="99" t="s">
        <v>446</v>
      </c>
      <c r="B1330" s="14" t="s">
        <v>124</v>
      </c>
      <c r="C1330" s="2" t="s">
        <v>23</v>
      </c>
      <c r="D1330" s="13">
        <v>0</v>
      </c>
      <c r="E1330" s="11">
        <v>57463</v>
      </c>
      <c r="F1330" s="100">
        <f t="shared" si="147"/>
        <v>0</v>
      </c>
      <c r="I1330" s="39"/>
    </row>
    <row r="1331" spans="1:9" s="21" customFormat="1" ht="30.75" customHeight="1" outlineLevel="3" x14ac:dyDescent="0.25">
      <c r="A1331" s="97" t="s">
        <v>422</v>
      </c>
      <c r="B1331" s="80" t="s">
        <v>246</v>
      </c>
      <c r="C1331" s="12"/>
      <c r="D1331" s="12"/>
      <c r="E1331" s="10"/>
      <c r="F1331" s="98">
        <f>SUM(F1332:F1335)</f>
        <v>0</v>
      </c>
      <c r="I1331" s="39"/>
    </row>
    <row r="1332" spans="1:9" s="21" customFormat="1" ht="16.5" outlineLevel="4" x14ac:dyDescent="0.25">
      <c r="A1332" s="99" t="s">
        <v>447</v>
      </c>
      <c r="B1332" s="14" t="s">
        <v>160</v>
      </c>
      <c r="C1332" s="2" t="s">
        <v>60</v>
      </c>
      <c r="D1332" s="13">
        <v>0</v>
      </c>
      <c r="E1332" s="11">
        <v>18523</v>
      </c>
      <c r="F1332" s="100">
        <f t="shared" ref="F1332:F1335" si="148">ROUND(D1332*E1332,2)</f>
        <v>0</v>
      </c>
      <c r="I1332" s="39"/>
    </row>
    <row r="1333" spans="1:9" s="21" customFormat="1" ht="16.5" outlineLevel="4" x14ac:dyDescent="0.25">
      <c r="A1333" s="99" t="s">
        <v>448</v>
      </c>
      <c r="B1333" s="14" t="s">
        <v>161</v>
      </c>
      <c r="C1333" s="2" t="s">
        <v>133</v>
      </c>
      <c r="D1333" s="13">
        <v>0</v>
      </c>
      <c r="E1333" s="11">
        <v>11786</v>
      </c>
      <c r="F1333" s="100">
        <f t="shared" si="148"/>
        <v>0</v>
      </c>
      <c r="I1333" s="39"/>
    </row>
    <row r="1334" spans="1:9" s="21" customFormat="1" ht="16.5" outlineLevel="4" x14ac:dyDescent="0.25">
      <c r="A1334" s="99" t="s">
        <v>449</v>
      </c>
      <c r="B1334" s="14" t="s">
        <v>162</v>
      </c>
      <c r="C1334" s="2" t="s">
        <v>60</v>
      </c>
      <c r="D1334" s="13">
        <v>0</v>
      </c>
      <c r="E1334" s="11">
        <v>13442</v>
      </c>
      <c r="F1334" s="100">
        <f t="shared" si="148"/>
        <v>0</v>
      </c>
      <c r="I1334" s="39"/>
    </row>
    <row r="1335" spans="1:9" s="21" customFormat="1" ht="16.5" outlineLevel="4" x14ac:dyDescent="0.25">
      <c r="A1335" s="99" t="s">
        <v>450</v>
      </c>
      <c r="B1335" s="14" t="s">
        <v>163</v>
      </c>
      <c r="C1335" s="2" t="s">
        <v>133</v>
      </c>
      <c r="D1335" s="13">
        <v>0</v>
      </c>
      <c r="E1335" s="11">
        <v>11082</v>
      </c>
      <c r="F1335" s="100">
        <f t="shared" si="148"/>
        <v>0</v>
      </c>
      <c r="I1335" s="39"/>
    </row>
    <row r="1336" spans="1:9" s="21" customFormat="1" ht="30.75" customHeight="1" outlineLevel="3" x14ac:dyDescent="0.25">
      <c r="A1336" s="97" t="s">
        <v>247</v>
      </c>
      <c r="B1336" s="80" t="s">
        <v>248</v>
      </c>
      <c r="C1336" s="12"/>
      <c r="D1336" s="12"/>
      <c r="E1336" s="10"/>
      <c r="F1336" s="98">
        <f>SUM(F1337:F1340)</f>
        <v>0</v>
      </c>
      <c r="I1336" s="39"/>
    </row>
    <row r="1337" spans="1:9" s="21" customFormat="1" ht="16.5" outlineLevel="4" x14ac:dyDescent="0.25">
      <c r="A1337" s="99" t="s">
        <v>249</v>
      </c>
      <c r="B1337" s="14" t="s">
        <v>250</v>
      </c>
      <c r="C1337" s="2" t="s">
        <v>23</v>
      </c>
      <c r="D1337" s="13">
        <v>0</v>
      </c>
      <c r="E1337" s="11">
        <v>686519</v>
      </c>
      <c r="F1337" s="100">
        <f t="shared" ref="F1337:F1340" si="149">ROUND(D1337*E1337,2)</f>
        <v>0</v>
      </c>
      <c r="I1337" s="39"/>
    </row>
    <row r="1338" spans="1:9" s="21" customFormat="1" ht="16.5" outlineLevel="4" x14ac:dyDescent="0.25">
      <c r="A1338" s="99" t="s">
        <v>451</v>
      </c>
      <c r="B1338" s="14" t="s">
        <v>251</v>
      </c>
      <c r="C1338" s="2" t="s">
        <v>24</v>
      </c>
      <c r="D1338" s="13">
        <v>0</v>
      </c>
      <c r="E1338" s="11">
        <v>102742</v>
      </c>
      <c r="F1338" s="100">
        <f t="shared" si="149"/>
        <v>0</v>
      </c>
      <c r="I1338" s="39"/>
    </row>
    <row r="1339" spans="1:9" s="21" customFormat="1" ht="16.5" outlineLevel="4" x14ac:dyDescent="0.25">
      <c r="A1339" s="99" t="s">
        <v>452</v>
      </c>
      <c r="B1339" s="14" t="s">
        <v>252</v>
      </c>
      <c r="C1339" s="2" t="s">
        <v>24</v>
      </c>
      <c r="D1339" s="13">
        <v>0</v>
      </c>
      <c r="E1339" s="11">
        <v>83680</v>
      </c>
      <c r="F1339" s="100">
        <f t="shared" si="149"/>
        <v>0</v>
      </c>
      <c r="I1339" s="39"/>
    </row>
    <row r="1340" spans="1:9" s="21" customFormat="1" ht="16.5" outlineLevel="4" x14ac:dyDescent="0.25">
      <c r="A1340" s="99" t="s">
        <v>453</v>
      </c>
      <c r="B1340" s="14" t="s">
        <v>132</v>
      </c>
      <c r="C1340" s="2" t="s">
        <v>133</v>
      </c>
      <c r="D1340" s="13">
        <v>0</v>
      </c>
      <c r="E1340" s="11">
        <v>6895</v>
      </c>
      <c r="F1340" s="100">
        <f t="shared" si="149"/>
        <v>0</v>
      </c>
      <c r="I1340" s="39"/>
    </row>
    <row r="1341" spans="1:9" s="21" customFormat="1" ht="30.75" customHeight="1" outlineLevel="3" x14ac:dyDescent="0.25">
      <c r="A1341" s="97" t="s">
        <v>423</v>
      </c>
      <c r="B1341" s="80" t="s">
        <v>253</v>
      </c>
      <c r="C1341" s="12"/>
      <c r="D1341" s="12"/>
      <c r="E1341" s="10"/>
      <c r="F1341" s="98">
        <f>SUM(F1342:F1346)</f>
        <v>5143339.37</v>
      </c>
      <c r="I1341" s="39"/>
    </row>
    <row r="1342" spans="1:9" s="21" customFormat="1" ht="16.5" outlineLevel="4" x14ac:dyDescent="0.25">
      <c r="A1342" s="99" t="s">
        <v>454</v>
      </c>
      <c r="B1342" s="14" t="s">
        <v>251</v>
      </c>
      <c r="C1342" s="2" t="s">
        <v>24</v>
      </c>
      <c r="D1342" s="13">
        <v>0</v>
      </c>
      <c r="E1342" s="11">
        <v>102742</v>
      </c>
      <c r="F1342" s="100">
        <f t="shared" ref="F1342:F1346" si="150">ROUND(D1342*E1342,2)</f>
        <v>0</v>
      </c>
      <c r="I1342" s="39"/>
    </row>
    <row r="1343" spans="1:9" s="21" customFormat="1" ht="16.5" outlineLevel="4" x14ac:dyDescent="0.25">
      <c r="A1343" s="99" t="s">
        <v>455</v>
      </c>
      <c r="B1343" s="14" t="s">
        <v>254</v>
      </c>
      <c r="C1343" s="2" t="s">
        <v>24</v>
      </c>
      <c r="D1343" s="13">
        <v>6.67</v>
      </c>
      <c r="E1343" s="11">
        <v>135450</v>
      </c>
      <c r="F1343" s="100">
        <f t="shared" si="150"/>
        <v>903451.5</v>
      </c>
      <c r="I1343" s="39"/>
    </row>
    <row r="1344" spans="1:9" s="21" customFormat="1" ht="16.5" outlineLevel="4" x14ac:dyDescent="0.25">
      <c r="A1344" s="99" t="s">
        <v>456</v>
      </c>
      <c r="B1344" s="14" t="s">
        <v>250</v>
      </c>
      <c r="C1344" s="2" t="s">
        <v>23</v>
      </c>
      <c r="D1344" s="13">
        <v>6.14</v>
      </c>
      <c r="E1344" s="11">
        <v>686519</v>
      </c>
      <c r="F1344" s="100">
        <f t="shared" si="150"/>
        <v>4215226.66</v>
      </c>
      <c r="I1344" s="39"/>
    </row>
    <row r="1345" spans="1:9" s="21" customFormat="1" ht="16.5" outlineLevel="4" x14ac:dyDescent="0.25">
      <c r="A1345" s="99" t="s">
        <v>457</v>
      </c>
      <c r="B1345" s="14" t="s">
        <v>132</v>
      </c>
      <c r="C1345" s="2" t="s">
        <v>133</v>
      </c>
      <c r="D1345" s="13">
        <v>3.41</v>
      </c>
      <c r="E1345" s="11">
        <v>6895</v>
      </c>
      <c r="F1345" s="100">
        <f t="shared" si="150"/>
        <v>23511.95</v>
      </c>
      <c r="I1345" s="39"/>
    </row>
    <row r="1346" spans="1:9" s="21" customFormat="1" ht="16.5" outlineLevel="4" x14ac:dyDescent="0.25">
      <c r="A1346" s="99" t="s">
        <v>458</v>
      </c>
      <c r="B1346" s="14" t="s">
        <v>124</v>
      </c>
      <c r="C1346" s="2" t="s">
        <v>23</v>
      </c>
      <c r="D1346" s="13">
        <v>0.02</v>
      </c>
      <c r="E1346" s="11">
        <v>57463</v>
      </c>
      <c r="F1346" s="100">
        <f t="shared" si="150"/>
        <v>1149.26</v>
      </c>
      <c r="I1346" s="39"/>
    </row>
    <row r="1347" spans="1:9" s="21" customFormat="1" ht="16.5" customHeight="1" outlineLevel="2" x14ac:dyDescent="0.25">
      <c r="A1347" s="97">
        <v>5</v>
      </c>
      <c r="B1347" s="79" t="s">
        <v>255</v>
      </c>
      <c r="C1347" s="12"/>
      <c r="D1347" s="12"/>
      <c r="E1347" s="10"/>
      <c r="F1347" s="98">
        <f>F1348+F1359+F1372+F1379+F1393+F1413</f>
        <v>29547759</v>
      </c>
      <c r="I1347" s="39"/>
    </row>
    <row r="1348" spans="1:9" s="21" customFormat="1" ht="16.5" customHeight="1" outlineLevel="3" x14ac:dyDescent="0.25">
      <c r="A1348" s="97" t="s">
        <v>256</v>
      </c>
      <c r="B1348" s="79" t="s">
        <v>257</v>
      </c>
      <c r="C1348" s="12"/>
      <c r="D1348" s="12"/>
      <c r="E1348" s="10"/>
      <c r="F1348" s="98">
        <f>SUM(F1349:F1358)</f>
        <v>2688806</v>
      </c>
      <c r="I1348" s="39"/>
    </row>
    <row r="1349" spans="1:9" s="21" customFormat="1" ht="39.75" customHeight="1" outlineLevel="4" x14ac:dyDescent="0.25">
      <c r="A1349" s="99" t="s">
        <v>258</v>
      </c>
      <c r="B1349" s="14" t="s">
        <v>259</v>
      </c>
      <c r="C1349" s="2" t="s">
        <v>1</v>
      </c>
      <c r="D1349" s="13">
        <v>0</v>
      </c>
      <c r="E1349" s="11">
        <v>195850</v>
      </c>
      <c r="F1349" s="100">
        <f t="shared" ref="F1349:F1358" si="151">ROUND(D1349*E1349,2)</f>
        <v>0</v>
      </c>
      <c r="I1349" s="39"/>
    </row>
    <row r="1350" spans="1:9" s="21" customFormat="1" ht="33" outlineLevel="4" x14ac:dyDescent="0.25">
      <c r="A1350" s="99" t="s">
        <v>260</v>
      </c>
      <c r="B1350" s="14" t="s">
        <v>261</v>
      </c>
      <c r="C1350" s="2" t="s">
        <v>1</v>
      </c>
      <c r="D1350" s="13">
        <v>0</v>
      </c>
      <c r="E1350" s="11">
        <v>240387</v>
      </c>
      <c r="F1350" s="100">
        <f t="shared" si="151"/>
        <v>0</v>
      </c>
      <c r="I1350" s="39"/>
    </row>
    <row r="1351" spans="1:9" s="21" customFormat="1" ht="33" outlineLevel="4" x14ac:dyDescent="0.25">
      <c r="A1351" s="99" t="s">
        <v>262</v>
      </c>
      <c r="B1351" s="14" t="s">
        <v>263</v>
      </c>
      <c r="C1351" s="2" t="s">
        <v>1</v>
      </c>
      <c r="D1351" s="13">
        <v>0</v>
      </c>
      <c r="E1351" s="11">
        <v>581246</v>
      </c>
      <c r="F1351" s="100">
        <f t="shared" si="151"/>
        <v>0</v>
      </c>
      <c r="I1351" s="39"/>
    </row>
    <row r="1352" spans="1:9" s="21" customFormat="1" ht="33" outlineLevel="4" x14ac:dyDescent="0.25">
      <c r="A1352" s="99" t="s">
        <v>264</v>
      </c>
      <c r="B1352" s="14" t="s">
        <v>265</v>
      </c>
      <c r="C1352" s="2" t="s">
        <v>1</v>
      </c>
      <c r="D1352" s="13">
        <v>0</v>
      </c>
      <c r="E1352" s="11">
        <v>135084</v>
      </c>
      <c r="F1352" s="100">
        <f t="shared" si="151"/>
        <v>0</v>
      </c>
      <c r="I1352" s="39"/>
    </row>
    <row r="1353" spans="1:9" s="21" customFormat="1" ht="16.5" outlineLevel="4" x14ac:dyDescent="0.25">
      <c r="A1353" s="99" t="s">
        <v>266</v>
      </c>
      <c r="B1353" s="14" t="s">
        <v>267</v>
      </c>
      <c r="C1353" s="2" t="s">
        <v>1</v>
      </c>
      <c r="D1353" s="13">
        <v>0</v>
      </c>
      <c r="E1353" s="11">
        <v>21825</v>
      </c>
      <c r="F1353" s="100">
        <f t="shared" si="151"/>
        <v>0</v>
      </c>
      <c r="I1353" s="39"/>
    </row>
    <row r="1354" spans="1:9" s="21" customFormat="1" ht="16.5" outlineLevel="4" x14ac:dyDescent="0.25">
      <c r="A1354" s="99" t="s">
        <v>268</v>
      </c>
      <c r="B1354" s="14" t="s">
        <v>269</v>
      </c>
      <c r="C1354" s="2" t="s">
        <v>60</v>
      </c>
      <c r="D1354" s="13">
        <v>0</v>
      </c>
      <c r="E1354" s="11">
        <v>38025</v>
      </c>
      <c r="F1354" s="100">
        <f t="shared" si="151"/>
        <v>0</v>
      </c>
      <c r="I1354" s="39"/>
    </row>
    <row r="1355" spans="1:9" s="21" customFormat="1" ht="16.5" outlineLevel="4" x14ac:dyDescent="0.25">
      <c r="A1355" s="99" t="s">
        <v>270</v>
      </c>
      <c r="B1355" s="14" t="s">
        <v>269</v>
      </c>
      <c r="C1355" s="2" t="s">
        <v>60</v>
      </c>
      <c r="D1355" s="13">
        <v>0</v>
      </c>
      <c r="E1355" s="11">
        <v>38902</v>
      </c>
      <c r="F1355" s="100">
        <f t="shared" si="151"/>
        <v>0</v>
      </c>
      <c r="I1355" s="39"/>
    </row>
    <row r="1356" spans="1:9" s="21" customFormat="1" ht="49.5" outlineLevel="4" x14ac:dyDescent="0.25">
      <c r="A1356" s="99" t="s">
        <v>271</v>
      </c>
      <c r="B1356" s="14" t="s">
        <v>272</v>
      </c>
      <c r="C1356" s="2" t="s">
        <v>1</v>
      </c>
      <c r="D1356" s="13">
        <v>3</v>
      </c>
      <c r="E1356" s="11">
        <v>780846</v>
      </c>
      <c r="F1356" s="100">
        <f t="shared" si="151"/>
        <v>2342538</v>
      </c>
      <c r="I1356" s="39"/>
    </row>
    <row r="1357" spans="1:9" s="21" customFormat="1" ht="16.5" outlineLevel="4" x14ac:dyDescent="0.25">
      <c r="A1357" s="99" t="s">
        <v>273</v>
      </c>
      <c r="B1357" s="14" t="s">
        <v>274</v>
      </c>
      <c r="C1357" s="2" t="s">
        <v>1</v>
      </c>
      <c r="D1357" s="13">
        <v>1</v>
      </c>
      <c r="E1357" s="11">
        <v>346268</v>
      </c>
      <c r="F1357" s="100">
        <f t="shared" si="151"/>
        <v>346268</v>
      </c>
      <c r="I1357" s="39"/>
    </row>
    <row r="1358" spans="1:9" s="21" customFormat="1" ht="49.5" outlineLevel="4" x14ac:dyDescent="0.25">
      <c r="A1358" s="99" t="s">
        <v>459</v>
      </c>
      <c r="B1358" s="14" t="s">
        <v>275</v>
      </c>
      <c r="C1358" s="2" t="s">
        <v>1</v>
      </c>
      <c r="D1358" s="13">
        <v>0</v>
      </c>
      <c r="E1358" s="11">
        <v>6521</v>
      </c>
      <c r="F1358" s="100">
        <f t="shared" si="151"/>
        <v>0</v>
      </c>
      <c r="I1358" s="39"/>
    </row>
    <row r="1359" spans="1:9" s="21" customFormat="1" ht="16.5" customHeight="1" outlineLevel="3" x14ac:dyDescent="0.25">
      <c r="A1359" s="97" t="s">
        <v>276</v>
      </c>
      <c r="B1359" s="79" t="s">
        <v>277</v>
      </c>
      <c r="C1359" s="12"/>
      <c r="D1359" s="12"/>
      <c r="E1359" s="10"/>
      <c r="F1359" s="98">
        <f>SUM(F1360:F1371)</f>
        <v>742382</v>
      </c>
      <c r="I1359" s="39"/>
    </row>
    <row r="1360" spans="1:9" s="21" customFormat="1" ht="39.75" customHeight="1" outlineLevel="4" x14ac:dyDescent="0.25">
      <c r="A1360" s="99" t="s">
        <v>278</v>
      </c>
      <c r="B1360" s="14" t="s">
        <v>279</v>
      </c>
      <c r="C1360" s="2" t="s">
        <v>1</v>
      </c>
      <c r="D1360" s="13">
        <v>0</v>
      </c>
      <c r="E1360" s="11">
        <v>495085</v>
      </c>
      <c r="F1360" s="100">
        <f t="shared" ref="F1360:F1371" si="152">ROUND(D1360*E1360,2)</f>
        <v>0</v>
      </c>
      <c r="I1360" s="39"/>
    </row>
    <row r="1361" spans="1:9" s="21" customFormat="1" ht="33" outlineLevel="4" x14ac:dyDescent="0.25">
      <c r="A1361" s="99" t="s">
        <v>280</v>
      </c>
      <c r="B1361" s="14" t="s">
        <v>281</v>
      </c>
      <c r="C1361" s="2" t="s">
        <v>1</v>
      </c>
      <c r="D1361" s="13">
        <v>0</v>
      </c>
      <c r="E1361" s="11">
        <v>272309</v>
      </c>
      <c r="F1361" s="100">
        <f t="shared" si="152"/>
        <v>0</v>
      </c>
      <c r="I1361" s="39"/>
    </row>
    <row r="1362" spans="1:9" s="21" customFormat="1" ht="16.5" outlineLevel="4" x14ac:dyDescent="0.25">
      <c r="A1362" s="99" t="s">
        <v>282</v>
      </c>
      <c r="B1362" s="14" t="s">
        <v>283</v>
      </c>
      <c r="C1362" s="2" t="s">
        <v>1</v>
      </c>
      <c r="D1362" s="13">
        <v>0</v>
      </c>
      <c r="E1362" s="11">
        <v>272309</v>
      </c>
      <c r="F1362" s="100">
        <f t="shared" si="152"/>
        <v>0</v>
      </c>
      <c r="I1362" s="39"/>
    </row>
    <row r="1363" spans="1:9" s="21" customFormat="1" ht="49.5" outlineLevel="4" x14ac:dyDescent="0.25">
      <c r="A1363" s="99" t="s">
        <v>284</v>
      </c>
      <c r="B1363" s="14" t="s">
        <v>285</v>
      </c>
      <c r="C1363" s="2" t="s">
        <v>1</v>
      </c>
      <c r="D1363" s="13">
        <v>0</v>
      </c>
      <c r="E1363" s="11">
        <v>291533</v>
      </c>
      <c r="F1363" s="100">
        <f t="shared" si="152"/>
        <v>0</v>
      </c>
      <c r="I1363" s="39"/>
    </row>
    <row r="1364" spans="1:9" s="21" customFormat="1" ht="49.5" outlineLevel="4" x14ac:dyDescent="0.25">
      <c r="A1364" s="99" t="s">
        <v>286</v>
      </c>
      <c r="B1364" s="14" t="s">
        <v>287</v>
      </c>
      <c r="C1364" s="2" t="s">
        <v>1</v>
      </c>
      <c r="D1364" s="13">
        <v>0</v>
      </c>
      <c r="E1364" s="11">
        <v>213818</v>
      </c>
      <c r="F1364" s="100">
        <f t="shared" si="152"/>
        <v>0</v>
      </c>
      <c r="I1364" s="39"/>
    </row>
    <row r="1365" spans="1:9" s="21" customFormat="1" ht="33" outlineLevel="4" x14ac:dyDescent="0.25">
      <c r="A1365" s="99" t="s">
        <v>288</v>
      </c>
      <c r="B1365" s="14" t="s">
        <v>289</v>
      </c>
      <c r="C1365" s="2" t="s">
        <v>1</v>
      </c>
      <c r="D1365" s="13">
        <v>4</v>
      </c>
      <c r="E1365" s="11">
        <v>26540</v>
      </c>
      <c r="F1365" s="100">
        <f t="shared" si="152"/>
        <v>106160</v>
      </c>
      <c r="I1365" s="39"/>
    </row>
    <row r="1366" spans="1:9" s="21" customFormat="1" ht="33" outlineLevel="4" x14ac:dyDescent="0.25">
      <c r="A1366" s="99" t="s">
        <v>290</v>
      </c>
      <c r="B1366" s="14" t="s">
        <v>291</v>
      </c>
      <c r="C1366" s="2" t="s">
        <v>1</v>
      </c>
      <c r="D1366" s="13">
        <v>1</v>
      </c>
      <c r="E1366" s="11">
        <v>61890</v>
      </c>
      <c r="F1366" s="100">
        <f t="shared" si="152"/>
        <v>61890</v>
      </c>
      <c r="I1366" s="39"/>
    </row>
    <row r="1367" spans="1:9" s="21" customFormat="1" ht="33" outlineLevel="4" x14ac:dyDescent="0.25">
      <c r="A1367" s="99" t="s">
        <v>292</v>
      </c>
      <c r="B1367" s="14" t="s">
        <v>293</v>
      </c>
      <c r="C1367" s="2" t="s">
        <v>1</v>
      </c>
      <c r="D1367" s="13">
        <v>6</v>
      </c>
      <c r="E1367" s="11">
        <v>34871</v>
      </c>
      <c r="F1367" s="100">
        <f t="shared" si="152"/>
        <v>209226</v>
      </c>
      <c r="I1367" s="39"/>
    </row>
    <row r="1368" spans="1:9" s="21" customFormat="1" ht="33" outlineLevel="4" x14ac:dyDescent="0.25">
      <c r="A1368" s="99" t="s">
        <v>460</v>
      </c>
      <c r="B1368" s="14" t="s">
        <v>294</v>
      </c>
      <c r="C1368" s="2" t="s">
        <v>1</v>
      </c>
      <c r="D1368" s="13">
        <v>1</v>
      </c>
      <c r="E1368" s="11">
        <v>40940</v>
      </c>
      <c r="F1368" s="100">
        <f t="shared" si="152"/>
        <v>40940</v>
      </c>
      <c r="I1368" s="39"/>
    </row>
    <row r="1369" spans="1:9" s="21" customFormat="1" ht="33" outlineLevel="4" x14ac:dyDescent="0.25">
      <c r="A1369" s="99" t="s">
        <v>461</v>
      </c>
      <c r="B1369" s="14" t="s">
        <v>295</v>
      </c>
      <c r="C1369" s="2" t="s">
        <v>1</v>
      </c>
      <c r="D1369" s="13">
        <v>0</v>
      </c>
      <c r="E1369" s="11">
        <v>198586</v>
      </c>
      <c r="F1369" s="100">
        <f t="shared" si="152"/>
        <v>0</v>
      </c>
      <c r="I1369" s="39"/>
    </row>
    <row r="1370" spans="1:9" s="21" customFormat="1" ht="16.5" outlineLevel="4" x14ac:dyDescent="0.25">
      <c r="A1370" s="99" t="s">
        <v>462</v>
      </c>
      <c r="B1370" s="14" t="s">
        <v>296</v>
      </c>
      <c r="C1370" s="2" t="s">
        <v>1</v>
      </c>
      <c r="D1370" s="13">
        <v>1</v>
      </c>
      <c r="E1370" s="11">
        <v>274447</v>
      </c>
      <c r="F1370" s="100">
        <f t="shared" si="152"/>
        <v>274447</v>
      </c>
      <c r="I1370" s="39"/>
    </row>
    <row r="1371" spans="1:9" s="21" customFormat="1" ht="33" outlineLevel="4" x14ac:dyDescent="0.25">
      <c r="A1371" s="99" t="s">
        <v>463</v>
      </c>
      <c r="B1371" s="14" t="s">
        <v>297</v>
      </c>
      <c r="C1371" s="2" t="s">
        <v>1</v>
      </c>
      <c r="D1371" s="13">
        <v>1</v>
      </c>
      <c r="E1371" s="11">
        <v>49719</v>
      </c>
      <c r="F1371" s="100">
        <f t="shared" si="152"/>
        <v>49719</v>
      </c>
      <c r="I1371" s="39"/>
    </row>
    <row r="1372" spans="1:9" s="21" customFormat="1" ht="16.5" customHeight="1" outlineLevel="3" x14ac:dyDescent="0.25">
      <c r="A1372" s="97" t="s">
        <v>298</v>
      </c>
      <c r="B1372" s="79" t="s">
        <v>299</v>
      </c>
      <c r="C1372" s="12"/>
      <c r="D1372" s="12"/>
      <c r="E1372" s="10"/>
      <c r="F1372" s="98">
        <f>SUM(F1373:F1378)</f>
        <v>1217322</v>
      </c>
      <c r="I1372" s="39"/>
    </row>
    <row r="1373" spans="1:9" s="21" customFormat="1" ht="39.75" customHeight="1" outlineLevel="4" x14ac:dyDescent="0.25">
      <c r="A1373" s="99" t="s">
        <v>300</v>
      </c>
      <c r="B1373" s="14" t="s">
        <v>301</v>
      </c>
      <c r="C1373" s="2" t="s">
        <v>60</v>
      </c>
      <c r="D1373" s="13">
        <v>0</v>
      </c>
      <c r="E1373" s="11">
        <v>55532</v>
      </c>
      <c r="F1373" s="100">
        <f t="shared" ref="F1373:F1378" si="153">ROUND(D1373*E1373,2)</f>
        <v>0</v>
      </c>
      <c r="I1373" s="39"/>
    </row>
    <row r="1374" spans="1:9" s="21" customFormat="1" ht="49.5" outlineLevel="4" x14ac:dyDescent="0.25">
      <c r="A1374" s="99" t="s">
        <v>302</v>
      </c>
      <c r="B1374" s="14" t="s">
        <v>303</v>
      </c>
      <c r="C1374" s="2" t="s">
        <v>60</v>
      </c>
      <c r="D1374" s="13">
        <v>0</v>
      </c>
      <c r="E1374" s="11">
        <v>70448</v>
      </c>
      <c r="F1374" s="100">
        <f t="shared" si="153"/>
        <v>0</v>
      </c>
      <c r="I1374" s="39"/>
    </row>
    <row r="1375" spans="1:9" s="21" customFormat="1" ht="49.5" outlineLevel="4" x14ac:dyDescent="0.25">
      <c r="A1375" s="99" t="s">
        <v>304</v>
      </c>
      <c r="B1375" s="14" t="s">
        <v>305</v>
      </c>
      <c r="C1375" s="2" t="s">
        <v>60</v>
      </c>
      <c r="D1375" s="13">
        <v>0</v>
      </c>
      <c r="E1375" s="11">
        <v>35514</v>
      </c>
      <c r="F1375" s="100">
        <f t="shared" si="153"/>
        <v>0</v>
      </c>
      <c r="I1375" s="39"/>
    </row>
    <row r="1376" spans="1:9" s="21" customFormat="1" ht="49.5" outlineLevel="4" x14ac:dyDescent="0.25">
      <c r="A1376" s="99" t="s">
        <v>464</v>
      </c>
      <c r="B1376" s="14" t="s">
        <v>306</v>
      </c>
      <c r="C1376" s="2" t="s">
        <v>60</v>
      </c>
      <c r="D1376" s="13">
        <v>0</v>
      </c>
      <c r="E1376" s="11">
        <v>44811</v>
      </c>
      <c r="F1376" s="100">
        <f t="shared" si="153"/>
        <v>0</v>
      </c>
      <c r="I1376" s="39"/>
    </row>
    <row r="1377" spans="1:9" s="21" customFormat="1" ht="49.5" outlineLevel="4" x14ac:dyDescent="0.25">
      <c r="A1377" s="99" t="s">
        <v>465</v>
      </c>
      <c r="B1377" s="14" t="s">
        <v>307</v>
      </c>
      <c r="C1377" s="2" t="s">
        <v>60</v>
      </c>
      <c r="D1377" s="13">
        <v>0</v>
      </c>
      <c r="E1377" s="11">
        <v>46970</v>
      </c>
      <c r="F1377" s="100">
        <f t="shared" si="153"/>
        <v>0</v>
      </c>
      <c r="I1377" s="39"/>
    </row>
    <row r="1378" spans="1:9" s="21" customFormat="1" ht="49.5" outlineLevel="4" x14ac:dyDescent="0.25">
      <c r="A1378" s="99" t="s">
        <v>466</v>
      </c>
      <c r="B1378" s="14" t="s">
        <v>308</v>
      </c>
      <c r="C1378" s="2" t="s">
        <v>60</v>
      </c>
      <c r="D1378" s="13">
        <v>27</v>
      </c>
      <c r="E1378" s="11">
        <v>45086</v>
      </c>
      <c r="F1378" s="100">
        <f t="shared" si="153"/>
        <v>1217322</v>
      </c>
      <c r="I1378" s="39"/>
    </row>
    <row r="1379" spans="1:9" s="21" customFormat="1" ht="16.5" customHeight="1" outlineLevel="3" x14ac:dyDescent="0.25">
      <c r="A1379" s="97" t="s">
        <v>309</v>
      </c>
      <c r="B1379" s="79" t="s">
        <v>310</v>
      </c>
      <c r="C1379" s="12"/>
      <c r="D1379" s="12"/>
      <c r="E1379" s="10"/>
      <c r="F1379" s="98">
        <f>F1380+F1384+F1387</f>
        <v>8148629</v>
      </c>
      <c r="I1379" s="39"/>
    </row>
    <row r="1380" spans="1:9" s="21" customFormat="1" ht="16.5" customHeight="1" outlineLevel="4" x14ac:dyDescent="0.25">
      <c r="A1380" s="97" t="s">
        <v>311</v>
      </c>
      <c r="B1380" s="79" t="s">
        <v>312</v>
      </c>
      <c r="C1380" s="12"/>
      <c r="D1380" s="12"/>
      <c r="E1380" s="10"/>
      <c r="F1380" s="98">
        <f>SUM(F1381:F1383)</f>
        <v>5282176</v>
      </c>
      <c r="I1380" s="39"/>
    </row>
    <row r="1381" spans="1:9" s="21" customFormat="1" ht="49.5" outlineLevel="5" x14ac:dyDescent="0.25">
      <c r="A1381" s="99" t="s">
        <v>313</v>
      </c>
      <c r="B1381" s="14" t="s">
        <v>314</v>
      </c>
      <c r="C1381" s="2" t="s">
        <v>1</v>
      </c>
      <c r="D1381" s="13">
        <v>6</v>
      </c>
      <c r="E1381" s="11">
        <v>489257</v>
      </c>
      <c r="F1381" s="100">
        <f t="shared" ref="F1381:F1383" si="154">ROUND(D1381*E1381,2)</f>
        <v>2935542</v>
      </c>
      <c r="I1381" s="39"/>
    </row>
    <row r="1382" spans="1:9" s="21" customFormat="1" ht="33" outlineLevel="5" x14ac:dyDescent="0.25">
      <c r="A1382" s="99" t="s">
        <v>315</v>
      </c>
      <c r="B1382" s="14" t="s">
        <v>316</v>
      </c>
      <c r="C1382" s="2" t="s">
        <v>1</v>
      </c>
      <c r="D1382" s="13">
        <v>6</v>
      </c>
      <c r="E1382" s="11">
        <v>319560</v>
      </c>
      <c r="F1382" s="100">
        <f t="shared" si="154"/>
        <v>1917360</v>
      </c>
      <c r="I1382" s="39"/>
    </row>
    <row r="1383" spans="1:9" s="21" customFormat="1" ht="49.5" outlineLevel="5" x14ac:dyDescent="0.25">
      <c r="A1383" s="99" t="s">
        <v>317</v>
      </c>
      <c r="B1383" s="14" t="s">
        <v>318</v>
      </c>
      <c r="C1383" s="2" t="s">
        <v>1</v>
      </c>
      <c r="D1383" s="13">
        <v>2</v>
      </c>
      <c r="E1383" s="11">
        <v>214637</v>
      </c>
      <c r="F1383" s="100">
        <f t="shared" si="154"/>
        <v>429274</v>
      </c>
      <c r="I1383" s="39"/>
    </row>
    <row r="1384" spans="1:9" s="21" customFormat="1" ht="36.75" customHeight="1" outlineLevel="4" x14ac:dyDescent="0.25">
      <c r="A1384" s="97" t="s">
        <v>319</v>
      </c>
      <c r="B1384" s="80" t="s">
        <v>320</v>
      </c>
      <c r="C1384" s="12"/>
      <c r="D1384" s="12"/>
      <c r="E1384" s="10"/>
      <c r="F1384" s="98">
        <f>SUM(F1385:F1386)</f>
        <v>816813</v>
      </c>
      <c r="I1384" s="39"/>
    </row>
    <row r="1385" spans="1:9" s="21" customFormat="1" ht="82.5" outlineLevel="5" x14ac:dyDescent="0.25">
      <c r="A1385" s="99" t="s">
        <v>321</v>
      </c>
      <c r="B1385" s="14" t="s">
        <v>322</v>
      </c>
      <c r="C1385" s="2" t="s">
        <v>1</v>
      </c>
      <c r="D1385" s="13">
        <v>1</v>
      </c>
      <c r="E1385" s="11">
        <v>549179</v>
      </c>
      <c r="F1385" s="100">
        <f t="shared" ref="F1385:F1386" si="155">ROUND(D1385*E1385,2)</f>
        <v>549179</v>
      </c>
      <c r="I1385" s="39"/>
    </row>
    <row r="1386" spans="1:9" s="21" customFormat="1" ht="66" outlineLevel="5" x14ac:dyDescent="0.25">
      <c r="A1386" s="99" t="s">
        <v>323</v>
      </c>
      <c r="B1386" s="14" t="s">
        <v>324</v>
      </c>
      <c r="C1386" s="2" t="s">
        <v>1</v>
      </c>
      <c r="D1386" s="13">
        <v>1</v>
      </c>
      <c r="E1386" s="11">
        <v>267634</v>
      </c>
      <c r="F1386" s="100">
        <f t="shared" si="155"/>
        <v>267634</v>
      </c>
      <c r="I1386" s="39"/>
    </row>
    <row r="1387" spans="1:9" s="21" customFormat="1" ht="16.5" customHeight="1" outlineLevel="4" x14ac:dyDescent="0.25">
      <c r="A1387" s="97" t="s">
        <v>325</v>
      </c>
      <c r="B1387" s="79" t="s">
        <v>326</v>
      </c>
      <c r="C1387" s="12"/>
      <c r="D1387" s="12"/>
      <c r="E1387" s="10"/>
      <c r="F1387" s="98">
        <f>SUM(F1388:F1392)</f>
        <v>2049640</v>
      </c>
      <c r="I1387" s="39"/>
    </row>
    <row r="1388" spans="1:9" s="21" customFormat="1" ht="49.5" outlineLevel="5" x14ac:dyDescent="0.25">
      <c r="A1388" s="99" t="s">
        <v>327</v>
      </c>
      <c r="B1388" s="14" t="s">
        <v>328</v>
      </c>
      <c r="C1388" s="2" t="s">
        <v>1</v>
      </c>
      <c r="D1388" s="13">
        <v>9</v>
      </c>
      <c r="E1388" s="11">
        <v>211072</v>
      </c>
      <c r="F1388" s="100">
        <f t="shared" ref="F1388:F1392" si="156">ROUND(D1388*E1388,2)</f>
        <v>1899648</v>
      </c>
      <c r="I1388" s="39"/>
    </row>
    <row r="1389" spans="1:9" s="21" customFormat="1" ht="49.5" outlineLevel="5" x14ac:dyDescent="0.25">
      <c r="A1389" s="99" t="s">
        <v>329</v>
      </c>
      <c r="B1389" s="14" t="s">
        <v>330</v>
      </c>
      <c r="C1389" s="2" t="s">
        <v>1</v>
      </c>
      <c r="D1389" s="13">
        <v>0</v>
      </c>
      <c r="E1389" s="11">
        <v>354389</v>
      </c>
      <c r="F1389" s="100">
        <f t="shared" si="156"/>
        <v>0</v>
      </c>
      <c r="I1389" s="39"/>
    </row>
    <row r="1390" spans="1:9" s="21" customFormat="1" ht="49.5" outlineLevel="5" x14ac:dyDescent="0.25">
      <c r="A1390" s="99" t="s">
        <v>331</v>
      </c>
      <c r="B1390" s="14" t="s">
        <v>332</v>
      </c>
      <c r="C1390" s="2" t="s">
        <v>1</v>
      </c>
      <c r="D1390" s="13">
        <v>0</v>
      </c>
      <c r="E1390" s="11">
        <v>214707</v>
      </c>
      <c r="F1390" s="100">
        <f t="shared" si="156"/>
        <v>0</v>
      </c>
      <c r="I1390" s="39"/>
    </row>
    <row r="1391" spans="1:9" s="21" customFormat="1" ht="33" outlineLevel="5" x14ac:dyDescent="0.25">
      <c r="A1391" s="99" t="s">
        <v>333</v>
      </c>
      <c r="B1391" s="14" t="s">
        <v>334</v>
      </c>
      <c r="C1391" s="2" t="s">
        <v>1</v>
      </c>
      <c r="D1391" s="13">
        <v>0</v>
      </c>
      <c r="E1391" s="11">
        <v>80727</v>
      </c>
      <c r="F1391" s="100">
        <f t="shared" si="156"/>
        <v>0</v>
      </c>
      <c r="I1391" s="39"/>
    </row>
    <row r="1392" spans="1:9" s="21" customFormat="1" ht="49.5" outlineLevel="5" x14ac:dyDescent="0.25">
      <c r="A1392" s="99" t="s">
        <v>467</v>
      </c>
      <c r="B1392" s="14" t="s">
        <v>335</v>
      </c>
      <c r="C1392" s="2" t="s">
        <v>1</v>
      </c>
      <c r="D1392" s="13">
        <v>2</v>
      </c>
      <c r="E1392" s="11">
        <v>74996</v>
      </c>
      <c r="F1392" s="100">
        <f t="shared" si="156"/>
        <v>149992</v>
      </c>
      <c r="I1392" s="39"/>
    </row>
    <row r="1393" spans="1:9" s="21" customFormat="1" ht="16.5" customHeight="1" outlineLevel="3" x14ac:dyDescent="0.25">
      <c r="A1393" s="97" t="s">
        <v>336</v>
      </c>
      <c r="B1393" s="79" t="s">
        <v>337</v>
      </c>
      <c r="C1393" s="12"/>
      <c r="D1393" s="12"/>
      <c r="E1393" s="10"/>
      <c r="F1393" s="98">
        <f>SUM(F1394:F1412)</f>
        <v>16083997</v>
      </c>
      <c r="I1393" s="39"/>
    </row>
    <row r="1394" spans="1:9" s="21" customFormat="1" ht="39.75" customHeight="1" outlineLevel="4" x14ac:dyDescent="0.25">
      <c r="A1394" s="99" t="s">
        <v>338</v>
      </c>
      <c r="B1394" s="14" t="s">
        <v>339</v>
      </c>
      <c r="C1394" s="2" t="s">
        <v>1</v>
      </c>
      <c r="D1394" s="13">
        <v>1</v>
      </c>
      <c r="E1394" s="11">
        <v>138353</v>
      </c>
      <c r="F1394" s="100">
        <f t="shared" ref="F1394:F1412" si="157">ROUND(D1394*E1394,2)</f>
        <v>138353</v>
      </c>
      <c r="I1394" s="39"/>
    </row>
    <row r="1395" spans="1:9" s="21" customFormat="1" ht="49.5" outlineLevel="4" x14ac:dyDescent="0.25">
      <c r="A1395" s="99" t="s">
        <v>340</v>
      </c>
      <c r="B1395" s="14" t="s">
        <v>341</v>
      </c>
      <c r="C1395" s="2" t="s">
        <v>1</v>
      </c>
      <c r="D1395" s="13">
        <v>0</v>
      </c>
      <c r="E1395" s="11">
        <v>314611</v>
      </c>
      <c r="F1395" s="100">
        <f t="shared" si="157"/>
        <v>0</v>
      </c>
      <c r="I1395" s="39"/>
    </row>
    <row r="1396" spans="1:9" s="21" customFormat="1" ht="66" outlineLevel="4" x14ac:dyDescent="0.25">
      <c r="A1396" s="99" t="s">
        <v>342</v>
      </c>
      <c r="B1396" s="14" t="s">
        <v>343</v>
      </c>
      <c r="C1396" s="2" t="s">
        <v>1</v>
      </c>
      <c r="D1396" s="13">
        <v>0</v>
      </c>
      <c r="E1396" s="11">
        <v>381901</v>
      </c>
      <c r="F1396" s="100">
        <f t="shared" si="157"/>
        <v>0</v>
      </c>
      <c r="I1396" s="39"/>
    </row>
    <row r="1397" spans="1:9" s="21" customFormat="1" ht="33" outlineLevel="4" x14ac:dyDescent="0.25">
      <c r="A1397" s="99" t="s">
        <v>344</v>
      </c>
      <c r="B1397" s="14" t="s">
        <v>345</v>
      </c>
      <c r="C1397" s="2" t="s">
        <v>1</v>
      </c>
      <c r="D1397" s="13">
        <v>0</v>
      </c>
      <c r="E1397" s="11">
        <v>247844</v>
      </c>
      <c r="F1397" s="100">
        <f t="shared" si="157"/>
        <v>0</v>
      </c>
      <c r="I1397" s="39"/>
    </row>
    <row r="1398" spans="1:9" s="21" customFormat="1" ht="49.5" outlineLevel="4" x14ac:dyDescent="0.25">
      <c r="A1398" s="99" t="s">
        <v>346</v>
      </c>
      <c r="B1398" s="14" t="s">
        <v>347</v>
      </c>
      <c r="C1398" s="2" t="s">
        <v>1</v>
      </c>
      <c r="D1398" s="13">
        <v>6</v>
      </c>
      <c r="E1398" s="11">
        <v>219051</v>
      </c>
      <c r="F1398" s="100">
        <f t="shared" si="157"/>
        <v>1314306</v>
      </c>
      <c r="I1398" s="39"/>
    </row>
    <row r="1399" spans="1:9" s="21" customFormat="1" ht="49.5" outlineLevel="4" x14ac:dyDescent="0.25">
      <c r="A1399" s="99" t="s">
        <v>348</v>
      </c>
      <c r="B1399" s="14" t="s">
        <v>349</v>
      </c>
      <c r="C1399" s="2" t="s">
        <v>1</v>
      </c>
      <c r="D1399" s="13">
        <v>6</v>
      </c>
      <c r="E1399" s="11">
        <v>557571</v>
      </c>
      <c r="F1399" s="100">
        <f t="shared" si="157"/>
        <v>3345426</v>
      </c>
      <c r="I1399" s="39"/>
    </row>
    <row r="1400" spans="1:9" s="21" customFormat="1" ht="49.5" outlineLevel="4" x14ac:dyDescent="0.25">
      <c r="A1400" s="99" t="s">
        <v>350</v>
      </c>
      <c r="B1400" s="14" t="s">
        <v>351</v>
      </c>
      <c r="C1400" s="2" t="s">
        <v>1</v>
      </c>
      <c r="D1400" s="13">
        <v>0</v>
      </c>
      <c r="E1400" s="11">
        <v>208656</v>
      </c>
      <c r="F1400" s="100">
        <f t="shared" si="157"/>
        <v>0</v>
      </c>
      <c r="I1400" s="39"/>
    </row>
    <row r="1401" spans="1:9" s="21" customFormat="1" ht="49.5" outlineLevel="4" x14ac:dyDescent="0.25">
      <c r="A1401" s="99" t="s">
        <v>352</v>
      </c>
      <c r="B1401" s="14" t="s">
        <v>353</v>
      </c>
      <c r="C1401" s="2" t="s">
        <v>1</v>
      </c>
      <c r="D1401" s="13">
        <v>0</v>
      </c>
      <c r="E1401" s="11">
        <v>154447</v>
      </c>
      <c r="F1401" s="100">
        <f t="shared" si="157"/>
        <v>0</v>
      </c>
      <c r="I1401" s="39"/>
    </row>
    <row r="1402" spans="1:9" s="21" customFormat="1" ht="33" outlineLevel="4" x14ac:dyDescent="0.25">
      <c r="A1402" s="99" t="s">
        <v>354</v>
      </c>
      <c r="B1402" s="14" t="s">
        <v>355</v>
      </c>
      <c r="C1402" s="2" t="s">
        <v>1</v>
      </c>
      <c r="D1402" s="13">
        <v>3</v>
      </c>
      <c r="E1402" s="11">
        <v>120894</v>
      </c>
      <c r="F1402" s="100">
        <f t="shared" si="157"/>
        <v>362682</v>
      </c>
      <c r="I1402" s="39"/>
    </row>
    <row r="1403" spans="1:9" s="21" customFormat="1" ht="49.5" outlineLevel="4" x14ac:dyDescent="0.25">
      <c r="A1403" s="99" t="s">
        <v>356</v>
      </c>
      <c r="B1403" s="14" t="s">
        <v>357</v>
      </c>
      <c r="C1403" s="2" t="s">
        <v>1</v>
      </c>
      <c r="D1403" s="13">
        <v>6</v>
      </c>
      <c r="E1403" s="11">
        <v>262118</v>
      </c>
      <c r="F1403" s="100">
        <f t="shared" si="157"/>
        <v>1572708</v>
      </c>
      <c r="I1403" s="39"/>
    </row>
    <row r="1404" spans="1:9" s="21" customFormat="1" ht="82.5" outlineLevel="4" x14ac:dyDescent="0.25">
      <c r="A1404" s="99" t="s">
        <v>358</v>
      </c>
      <c r="B1404" s="14" t="s">
        <v>359</v>
      </c>
      <c r="C1404" s="2" t="s">
        <v>1</v>
      </c>
      <c r="D1404" s="13">
        <v>2</v>
      </c>
      <c r="E1404" s="11">
        <v>541544</v>
      </c>
      <c r="F1404" s="100">
        <f t="shared" si="157"/>
        <v>1083088</v>
      </c>
      <c r="I1404" s="39"/>
    </row>
    <row r="1405" spans="1:9" s="21" customFormat="1" ht="49.5" outlineLevel="4" x14ac:dyDescent="0.25">
      <c r="A1405" s="99" t="s">
        <v>360</v>
      </c>
      <c r="B1405" s="14" t="s">
        <v>361</v>
      </c>
      <c r="C1405" s="2" t="s">
        <v>1</v>
      </c>
      <c r="D1405" s="13">
        <v>3</v>
      </c>
      <c r="E1405" s="11">
        <v>209174</v>
      </c>
      <c r="F1405" s="100">
        <f t="shared" si="157"/>
        <v>627522</v>
      </c>
      <c r="I1405" s="39"/>
    </row>
    <row r="1406" spans="1:9" s="21" customFormat="1" ht="49.5" outlineLevel="4" x14ac:dyDescent="0.25">
      <c r="A1406" s="99" t="s">
        <v>362</v>
      </c>
      <c r="B1406" s="14" t="s">
        <v>363</v>
      </c>
      <c r="C1406" s="2" t="s">
        <v>1</v>
      </c>
      <c r="D1406" s="13">
        <v>3</v>
      </c>
      <c r="E1406" s="11">
        <v>74032</v>
      </c>
      <c r="F1406" s="100">
        <f t="shared" si="157"/>
        <v>222096</v>
      </c>
      <c r="I1406" s="39"/>
    </row>
    <row r="1407" spans="1:9" s="21" customFormat="1" ht="66" outlineLevel="4" x14ac:dyDescent="0.25">
      <c r="A1407" s="99" t="s">
        <v>364</v>
      </c>
      <c r="B1407" s="14" t="s">
        <v>365</v>
      </c>
      <c r="C1407" s="2" t="s">
        <v>1</v>
      </c>
      <c r="D1407" s="13">
        <v>4</v>
      </c>
      <c r="E1407" s="11">
        <v>188576</v>
      </c>
      <c r="F1407" s="100">
        <f t="shared" si="157"/>
        <v>754304</v>
      </c>
      <c r="I1407" s="39"/>
    </row>
    <row r="1408" spans="1:9" s="21" customFormat="1" ht="49.5" outlineLevel="4" x14ac:dyDescent="0.25">
      <c r="A1408" s="99" t="s">
        <v>366</v>
      </c>
      <c r="B1408" s="14" t="s">
        <v>367</v>
      </c>
      <c r="C1408" s="2" t="s">
        <v>1</v>
      </c>
      <c r="D1408" s="13">
        <v>4</v>
      </c>
      <c r="E1408" s="11">
        <v>92140</v>
      </c>
      <c r="F1408" s="100">
        <f t="shared" si="157"/>
        <v>368560</v>
      </c>
      <c r="I1408" s="39"/>
    </row>
    <row r="1409" spans="1:9" s="21" customFormat="1" ht="49.5" outlineLevel="4" x14ac:dyDescent="0.25">
      <c r="A1409" s="99" t="s">
        <v>368</v>
      </c>
      <c r="B1409" s="14" t="s">
        <v>369</v>
      </c>
      <c r="C1409" s="2" t="s">
        <v>1</v>
      </c>
      <c r="D1409" s="13">
        <v>2</v>
      </c>
      <c r="E1409" s="11">
        <v>67919</v>
      </c>
      <c r="F1409" s="100">
        <f t="shared" si="157"/>
        <v>135838</v>
      </c>
      <c r="I1409" s="39"/>
    </row>
    <row r="1410" spans="1:9" s="21" customFormat="1" ht="16.5" outlineLevel="4" x14ac:dyDescent="0.25">
      <c r="A1410" s="99" t="s">
        <v>370</v>
      </c>
      <c r="B1410" s="14" t="s">
        <v>371</v>
      </c>
      <c r="C1410" s="2" t="s">
        <v>1</v>
      </c>
      <c r="D1410" s="13">
        <v>2</v>
      </c>
      <c r="E1410" s="11">
        <v>1421104</v>
      </c>
      <c r="F1410" s="100">
        <f t="shared" si="157"/>
        <v>2842208</v>
      </c>
      <c r="I1410" s="39"/>
    </row>
    <row r="1411" spans="1:9" s="21" customFormat="1" ht="82.5" outlineLevel="4" x14ac:dyDescent="0.25">
      <c r="A1411" s="99" t="s">
        <v>468</v>
      </c>
      <c r="B1411" s="14" t="s">
        <v>372</v>
      </c>
      <c r="C1411" s="2" t="s">
        <v>1</v>
      </c>
      <c r="D1411" s="13">
        <v>4</v>
      </c>
      <c r="E1411" s="11">
        <v>591544</v>
      </c>
      <c r="F1411" s="100">
        <f t="shared" si="157"/>
        <v>2366176</v>
      </c>
      <c r="I1411" s="39"/>
    </row>
    <row r="1412" spans="1:9" s="21" customFormat="1" ht="49.5" outlineLevel="4" x14ac:dyDescent="0.25">
      <c r="A1412" s="99" t="s">
        <v>469</v>
      </c>
      <c r="B1412" s="14" t="s">
        <v>373</v>
      </c>
      <c r="C1412" s="2" t="s">
        <v>1</v>
      </c>
      <c r="D1412" s="13">
        <v>2</v>
      </c>
      <c r="E1412" s="11">
        <v>475365</v>
      </c>
      <c r="F1412" s="100">
        <f t="shared" si="157"/>
        <v>950730</v>
      </c>
      <c r="I1412" s="39"/>
    </row>
    <row r="1413" spans="1:9" s="21" customFormat="1" ht="16.5" customHeight="1" outlineLevel="3" x14ac:dyDescent="0.25">
      <c r="A1413" s="97" t="s">
        <v>374</v>
      </c>
      <c r="B1413" s="79" t="s">
        <v>375</v>
      </c>
      <c r="C1413" s="12"/>
      <c r="D1413" s="12"/>
      <c r="E1413" s="10"/>
      <c r="F1413" s="98">
        <f>SUM(F1414:F1416)</f>
        <v>666623</v>
      </c>
      <c r="I1413" s="39"/>
    </row>
    <row r="1414" spans="1:9" s="21" customFormat="1" ht="39.75" customHeight="1" outlineLevel="4" x14ac:dyDescent="0.25">
      <c r="A1414" s="99" t="s">
        <v>376</v>
      </c>
      <c r="B1414" s="14" t="s">
        <v>377</v>
      </c>
      <c r="C1414" s="2" t="s">
        <v>1</v>
      </c>
      <c r="D1414" s="13">
        <v>1</v>
      </c>
      <c r="E1414" s="11">
        <v>191323</v>
      </c>
      <c r="F1414" s="100">
        <f t="shared" ref="F1414:F1416" si="158">ROUND(D1414*E1414,2)</f>
        <v>191323</v>
      </c>
      <c r="I1414" s="39"/>
    </row>
    <row r="1415" spans="1:9" s="21" customFormat="1" ht="16.5" outlineLevel="4" x14ac:dyDescent="0.25">
      <c r="A1415" s="99" t="s">
        <v>378</v>
      </c>
      <c r="B1415" s="14" t="s">
        <v>379</v>
      </c>
      <c r="C1415" s="2" t="s">
        <v>1</v>
      </c>
      <c r="D1415" s="13">
        <v>4</v>
      </c>
      <c r="E1415" s="11">
        <v>118825</v>
      </c>
      <c r="F1415" s="100">
        <f t="shared" si="158"/>
        <v>475300</v>
      </c>
      <c r="I1415" s="39"/>
    </row>
    <row r="1416" spans="1:9" s="21" customFormat="1" ht="16.5" outlineLevel="4" x14ac:dyDescent="0.25">
      <c r="A1416" s="99" t="s">
        <v>380</v>
      </c>
      <c r="B1416" s="14" t="s">
        <v>381</v>
      </c>
      <c r="C1416" s="2" t="s">
        <v>1</v>
      </c>
      <c r="D1416" s="13">
        <v>0</v>
      </c>
      <c r="E1416" s="11">
        <v>319109</v>
      </c>
      <c r="F1416" s="100">
        <f t="shared" si="158"/>
        <v>0</v>
      </c>
      <c r="I1416" s="39"/>
    </row>
    <row r="1417" spans="1:9" s="21" customFormat="1" ht="16.5" customHeight="1" outlineLevel="2" x14ac:dyDescent="0.25">
      <c r="A1417" s="97">
        <v>6</v>
      </c>
      <c r="B1417" s="79" t="s">
        <v>382</v>
      </c>
      <c r="C1417" s="12"/>
      <c r="D1417" s="12"/>
      <c r="E1417" s="10"/>
      <c r="F1417" s="98">
        <f>SUM(F1418:F1428)</f>
        <v>6667133.6999999993</v>
      </c>
      <c r="I1417" s="39"/>
    </row>
    <row r="1418" spans="1:9" s="21" customFormat="1" ht="16.5" outlineLevel="3" x14ac:dyDescent="0.25">
      <c r="A1418" s="99" t="s">
        <v>383</v>
      </c>
      <c r="B1418" s="14" t="s">
        <v>384</v>
      </c>
      <c r="C1418" s="2" t="s">
        <v>60</v>
      </c>
      <c r="D1418" s="13">
        <v>64</v>
      </c>
      <c r="E1418" s="11">
        <v>56656</v>
      </c>
      <c r="F1418" s="100">
        <f>ROUND(D1418*E1418,2)</f>
        <v>3625984</v>
      </c>
      <c r="I1418" s="39"/>
    </row>
    <row r="1419" spans="1:9" s="21" customFormat="1" ht="16.5" outlineLevel="3" x14ac:dyDescent="0.25">
      <c r="A1419" s="99" t="s">
        <v>385</v>
      </c>
      <c r="B1419" s="14" t="s">
        <v>386</v>
      </c>
      <c r="C1419" s="2" t="s">
        <v>60</v>
      </c>
      <c r="D1419" s="13">
        <v>9.8000000000000007</v>
      </c>
      <c r="E1419" s="11">
        <v>33437</v>
      </c>
      <c r="F1419" s="100">
        <f t="shared" ref="F1419:F1428" si="159">ROUND(D1419*E1419,2)</f>
        <v>327682.59999999998</v>
      </c>
      <c r="I1419" s="39"/>
    </row>
    <row r="1420" spans="1:9" s="21" customFormat="1" ht="16.5" outlineLevel="3" x14ac:dyDescent="0.25">
      <c r="A1420" s="99" t="s">
        <v>387</v>
      </c>
      <c r="B1420" s="14" t="s">
        <v>388</v>
      </c>
      <c r="C1420" s="2" t="s">
        <v>1</v>
      </c>
      <c r="D1420" s="13">
        <v>12</v>
      </c>
      <c r="E1420" s="11">
        <v>42142</v>
      </c>
      <c r="F1420" s="100">
        <f t="shared" si="159"/>
        <v>505704</v>
      </c>
      <c r="I1420" s="39"/>
    </row>
    <row r="1421" spans="1:9" s="21" customFormat="1" ht="16.5" outlineLevel="3" x14ac:dyDescent="0.25">
      <c r="A1421" s="99" t="s">
        <v>389</v>
      </c>
      <c r="B1421" s="14" t="s">
        <v>390</v>
      </c>
      <c r="C1421" s="2" t="s">
        <v>1</v>
      </c>
      <c r="D1421" s="13">
        <v>8</v>
      </c>
      <c r="E1421" s="11">
        <v>9025</v>
      </c>
      <c r="F1421" s="100">
        <f t="shared" si="159"/>
        <v>72200</v>
      </c>
      <c r="I1421" s="39"/>
    </row>
    <row r="1422" spans="1:9" s="21" customFormat="1" ht="16.5" outlineLevel="3" x14ac:dyDescent="0.25">
      <c r="A1422" s="99" t="s">
        <v>391</v>
      </c>
      <c r="B1422" s="14" t="s">
        <v>392</v>
      </c>
      <c r="C1422" s="2" t="s">
        <v>1</v>
      </c>
      <c r="D1422" s="13">
        <v>4</v>
      </c>
      <c r="E1422" s="11">
        <v>8161</v>
      </c>
      <c r="F1422" s="100">
        <f t="shared" si="159"/>
        <v>32644</v>
      </c>
      <c r="I1422" s="39"/>
    </row>
    <row r="1423" spans="1:9" s="21" customFormat="1" ht="16.5" outlineLevel="3" x14ac:dyDescent="0.25">
      <c r="A1423" s="99" t="s">
        <v>393</v>
      </c>
      <c r="B1423" s="14" t="s">
        <v>394</v>
      </c>
      <c r="C1423" s="2" t="s">
        <v>1</v>
      </c>
      <c r="D1423" s="13">
        <v>12</v>
      </c>
      <c r="E1423" s="11">
        <v>2259</v>
      </c>
      <c r="F1423" s="100">
        <f t="shared" si="159"/>
        <v>27108</v>
      </c>
      <c r="I1423" s="39"/>
    </row>
    <row r="1424" spans="1:9" s="21" customFormat="1" ht="16.5" outlineLevel="3" x14ac:dyDescent="0.25">
      <c r="A1424" s="99" t="s">
        <v>395</v>
      </c>
      <c r="B1424" s="14" t="s">
        <v>396</v>
      </c>
      <c r="C1424" s="2" t="s">
        <v>60</v>
      </c>
      <c r="D1424" s="13">
        <v>23.1</v>
      </c>
      <c r="E1424" s="11">
        <v>28156</v>
      </c>
      <c r="F1424" s="100">
        <f t="shared" si="159"/>
        <v>650403.6</v>
      </c>
      <c r="I1424" s="39"/>
    </row>
    <row r="1425" spans="1:15" s="21" customFormat="1" ht="16.5" outlineLevel="3" x14ac:dyDescent="0.25">
      <c r="A1425" s="99" t="s">
        <v>397</v>
      </c>
      <c r="B1425" s="14" t="s">
        <v>398</v>
      </c>
      <c r="C1425" s="2" t="s">
        <v>1</v>
      </c>
      <c r="D1425" s="13">
        <v>42</v>
      </c>
      <c r="E1425" s="11">
        <v>19845</v>
      </c>
      <c r="F1425" s="100">
        <f t="shared" si="159"/>
        <v>833490</v>
      </c>
      <c r="I1425" s="39"/>
    </row>
    <row r="1426" spans="1:15" s="21" customFormat="1" ht="16.5" outlineLevel="3" x14ac:dyDescent="0.25">
      <c r="A1426" s="99" t="s">
        <v>399</v>
      </c>
      <c r="B1426" s="14" t="s">
        <v>400</v>
      </c>
      <c r="C1426" s="2" t="s">
        <v>1</v>
      </c>
      <c r="D1426" s="13">
        <v>42</v>
      </c>
      <c r="E1426" s="11">
        <v>9400</v>
      </c>
      <c r="F1426" s="100">
        <f t="shared" si="159"/>
        <v>394800</v>
      </c>
      <c r="I1426" s="39"/>
    </row>
    <row r="1427" spans="1:15" s="21" customFormat="1" ht="16.5" outlineLevel="3" x14ac:dyDescent="0.25">
      <c r="A1427" s="99" t="s">
        <v>401</v>
      </c>
      <c r="B1427" s="14" t="s">
        <v>402</v>
      </c>
      <c r="C1427" s="2" t="s">
        <v>1</v>
      </c>
      <c r="D1427" s="13">
        <v>8</v>
      </c>
      <c r="E1427" s="11">
        <v>23086</v>
      </c>
      <c r="F1427" s="100">
        <f t="shared" si="159"/>
        <v>184688</v>
      </c>
      <c r="I1427" s="39"/>
    </row>
    <row r="1428" spans="1:15" s="21" customFormat="1" ht="16.5" outlineLevel="3" x14ac:dyDescent="0.25">
      <c r="A1428" s="99" t="s">
        <v>403</v>
      </c>
      <c r="B1428" s="14" t="s">
        <v>404</v>
      </c>
      <c r="C1428" s="2" t="s">
        <v>23</v>
      </c>
      <c r="D1428" s="13">
        <v>0.1</v>
      </c>
      <c r="E1428" s="11">
        <v>124295</v>
      </c>
      <c r="F1428" s="100">
        <f t="shared" si="159"/>
        <v>12429.5</v>
      </c>
      <c r="I1428" s="39"/>
    </row>
    <row r="1429" spans="1:15" ht="30.75" customHeight="1" outlineLevel="1" x14ac:dyDescent="0.2">
      <c r="A1429" s="95" t="s">
        <v>410</v>
      </c>
      <c r="B1429" s="78"/>
      <c r="C1429" s="78"/>
      <c r="D1429" s="78"/>
      <c r="E1429" s="78"/>
      <c r="F1429" s="96">
        <f>ROUND(F1430+F1437+F1452+F1511+F1584+F1654,0)</f>
        <v>308686724</v>
      </c>
      <c r="G1429" s="22"/>
      <c r="H1429" s="21"/>
      <c r="I1429" s="39"/>
      <c r="J1429" s="21"/>
      <c r="K1429" s="21"/>
      <c r="L1429" s="21"/>
      <c r="M1429" s="21"/>
      <c r="N1429" s="21"/>
      <c r="O1429" s="21"/>
    </row>
    <row r="1430" spans="1:15" s="21" customFormat="1" ht="16.5" customHeight="1" outlineLevel="2" x14ac:dyDescent="0.25">
      <c r="A1430" s="97">
        <v>1</v>
      </c>
      <c r="B1430" s="79" t="s">
        <v>180</v>
      </c>
      <c r="C1430" s="12"/>
      <c r="D1430" s="12"/>
      <c r="E1430" s="10"/>
      <c r="F1430" s="98">
        <f>SUM(F1431:F1436)</f>
        <v>709268.4</v>
      </c>
      <c r="I1430" s="39"/>
    </row>
    <row r="1431" spans="1:15" s="21" customFormat="1" ht="16.5" outlineLevel="3" x14ac:dyDescent="0.25">
      <c r="A1431" s="99" t="s">
        <v>10</v>
      </c>
      <c r="B1431" s="14" t="s">
        <v>16</v>
      </c>
      <c r="C1431" s="2" t="s">
        <v>22</v>
      </c>
      <c r="D1431" s="13">
        <v>0</v>
      </c>
      <c r="E1431" s="11">
        <v>207747</v>
      </c>
      <c r="F1431" s="100">
        <f>ROUND(D1431*E1431,2)</f>
        <v>0</v>
      </c>
      <c r="I1431" s="39"/>
    </row>
    <row r="1432" spans="1:15" s="21" customFormat="1" ht="16.5" outlineLevel="3" x14ac:dyDescent="0.25">
      <c r="A1432" s="99" t="s">
        <v>11</v>
      </c>
      <c r="B1432" s="14" t="s">
        <v>17</v>
      </c>
      <c r="C1432" s="2" t="s">
        <v>1</v>
      </c>
      <c r="D1432" s="13">
        <v>12</v>
      </c>
      <c r="E1432" s="11">
        <v>30788</v>
      </c>
      <c r="F1432" s="100">
        <f t="shared" ref="F1432:F1436" si="160">ROUND(D1432*E1432,2)</f>
        <v>369456</v>
      </c>
      <c r="I1432" s="39"/>
    </row>
    <row r="1433" spans="1:15" s="21" customFormat="1" ht="16.5" outlineLevel="3" x14ac:dyDescent="0.25">
      <c r="A1433" s="99" t="s">
        <v>12</v>
      </c>
      <c r="B1433" s="14" t="s">
        <v>18</v>
      </c>
      <c r="C1433" s="2" t="s">
        <v>1</v>
      </c>
      <c r="D1433" s="13">
        <v>3</v>
      </c>
      <c r="E1433" s="11">
        <v>71723</v>
      </c>
      <c r="F1433" s="100">
        <f t="shared" si="160"/>
        <v>215169</v>
      </c>
      <c r="I1433" s="39"/>
    </row>
    <row r="1434" spans="1:15" s="21" customFormat="1" ht="16.5" outlineLevel="3" x14ac:dyDescent="0.25">
      <c r="A1434" s="99" t="s">
        <v>13</v>
      </c>
      <c r="B1434" s="14" t="s">
        <v>19</v>
      </c>
      <c r="C1434" s="2" t="s">
        <v>23</v>
      </c>
      <c r="D1434" s="13">
        <v>0.7</v>
      </c>
      <c r="E1434" s="11">
        <v>178062</v>
      </c>
      <c r="F1434" s="100">
        <f t="shared" si="160"/>
        <v>124643.4</v>
      </c>
      <c r="I1434" s="39"/>
    </row>
    <row r="1435" spans="1:15" s="21" customFormat="1" ht="16.5" outlineLevel="3" x14ac:dyDescent="0.25">
      <c r="A1435" s="99" t="s">
        <v>14</v>
      </c>
      <c r="B1435" s="14" t="s">
        <v>20</v>
      </c>
      <c r="C1435" s="2" t="s">
        <v>24</v>
      </c>
      <c r="D1435" s="13">
        <v>0</v>
      </c>
      <c r="E1435" s="11">
        <v>7502</v>
      </c>
      <c r="F1435" s="100">
        <f t="shared" si="160"/>
        <v>0</v>
      </c>
      <c r="I1435" s="39"/>
    </row>
    <row r="1436" spans="1:15" s="21" customFormat="1" ht="16.5" outlineLevel="3" x14ac:dyDescent="0.25">
      <c r="A1436" s="99" t="s">
        <v>15</v>
      </c>
      <c r="B1436" s="14" t="s">
        <v>21</v>
      </c>
      <c r="C1436" s="2" t="s">
        <v>24</v>
      </c>
      <c r="D1436" s="13">
        <v>0</v>
      </c>
      <c r="E1436" s="11">
        <v>155477</v>
      </c>
      <c r="F1436" s="100">
        <f t="shared" si="160"/>
        <v>0</v>
      </c>
      <c r="I1436" s="39"/>
    </row>
    <row r="1437" spans="1:15" s="21" customFormat="1" ht="16.5" customHeight="1" outlineLevel="2" x14ac:dyDescent="0.25">
      <c r="A1437" s="97">
        <v>2</v>
      </c>
      <c r="B1437" s="79" t="s">
        <v>182</v>
      </c>
      <c r="C1437" s="12"/>
      <c r="D1437" s="12"/>
      <c r="E1437" s="10"/>
      <c r="F1437" s="98">
        <f>SUM(F1438:F1451)</f>
        <v>27540896.849999998</v>
      </c>
      <c r="I1437" s="39"/>
    </row>
    <row r="1438" spans="1:15" s="21" customFormat="1" ht="33" outlineLevel="3" x14ac:dyDescent="0.25">
      <c r="A1438" s="99" t="s">
        <v>25</v>
      </c>
      <c r="B1438" s="14" t="s">
        <v>32</v>
      </c>
      <c r="C1438" s="2" t="s">
        <v>60</v>
      </c>
      <c r="D1438" s="13">
        <v>315.54000000000002</v>
      </c>
      <c r="E1438" s="11">
        <v>85059</v>
      </c>
      <c r="F1438" s="100">
        <f>ROUND(D1438*E1438,2)</f>
        <v>26839516.859999999</v>
      </c>
      <c r="I1438" s="39"/>
    </row>
    <row r="1439" spans="1:15" s="21" customFormat="1" ht="33" outlineLevel="3" x14ac:dyDescent="0.25">
      <c r="A1439" s="99" t="s">
        <v>26</v>
      </c>
      <c r="B1439" s="14" t="s">
        <v>33</v>
      </c>
      <c r="C1439" s="2" t="s">
        <v>60</v>
      </c>
      <c r="D1439" s="13">
        <v>0</v>
      </c>
      <c r="E1439" s="11">
        <v>42859</v>
      </c>
      <c r="F1439" s="100">
        <f t="shared" ref="F1439:F1451" si="161">ROUND(D1439*E1439,2)</f>
        <v>0</v>
      </c>
      <c r="I1439" s="39"/>
    </row>
    <row r="1440" spans="1:15" s="21" customFormat="1" ht="16.5" outlineLevel="3" x14ac:dyDescent="0.25">
      <c r="A1440" s="99" t="s">
        <v>27</v>
      </c>
      <c r="B1440" s="14" t="s">
        <v>34</v>
      </c>
      <c r="C1440" s="2" t="s">
        <v>24</v>
      </c>
      <c r="D1440" s="13">
        <v>0.25</v>
      </c>
      <c r="E1440" s="11">
        <v>52206</v>
      </c>
      <c r="F1440" s="100">
        <f t="shared" si="161"/>
        <v>13051.5</v>
      </c>
      <c r="I1440" s="39"/>
    </row>
    <row r="1441" spans="1:9" s="21" customFormat="1" ht="16.5" outlineLevel="3" x14ac:dyDescent="0.25">
      <c r="A1441" s="99" t="s">
        <v>28</v>
      </c>
      <c r="B1441" s="14" t="s">
        <v>35</v>
      </c>
      <c r="C1441" s="2" t="s">
        <v>24</v>
      </c>
      <c r="D1441" s="13">
        <v>45.7</v>
      </c>
      <c r="E1441" s="11">
        <v>10732</v>
      </c>
      <c r="F1441" s="100">
        <f t="shared" si="161"/>
        <v>490452.4</v>
      </c>
      <c r="I1441" s="39"/>
    </row>
    <row r="1442" spans="1:9" s="21" customFormat="1" ht="16.5" outlineLevel="3" x14ac:dyDescent="0.25">
      <c r="A1442" s="99" t="s">
        <v>29</v>
      </c>
      <c r="B1442" s="14" t="s">
        <v>36</v>
      </c>
      <c r="C1442" s="2" t="s">
        <v>24</v>
      </c>
      <c r="D1442" s="13">
        <v>0</v>
      </c>
      <c r="E1442" s="11">
        <v>10732</v>
      </c>
      <c r="F1442" s="100">
        <f t="shared" si="161"/>
        <v>0</v>
      </c>
      <c r="I1442" s="39"/>
    </row>
    <row r="1443" spans="1:9" s="21" customFormat="1" ht="16.5" outlineLevel="3" x14ac:dyDescent="0.25">
      <c r="A1443" s="99" t="s">
        <v>30</v>
      </c>
      <c r="B1443" s="14" t="s">
        <v>37</v>
      </c>
      <c r="C1443" s="2" t="s">
        <v>24</v>
      </c>
      <c r="D1443" s="13">
        <v>4.8</v>
      </c>
      <c r="E1443" s="11">
        <v>10913</v>
      </c>
      <c r="F1443" s="100">
        <f t="shared" si="161"/>
        <v>52382.400000000001</v>
      </c>
      <c r="I1443" s="39"/>
    </row>
    <row r="1444" spans="1:9" s="21" customFormat="1" ht="16.5" outlineLevel="3" x14ac:dyDescent="0.25">
      <c r="A1444" s="99" t="s">
        <v>31</v>
      </c>
      <c r="B1444" s="14" t="s">
        <v>38</v>
      </c>
      <c r="C1444" s="2" t="s">
        <v>24</v>
      </c>
      <c r="D1444" s="13">
        <v>0.84</v>
      </c>
      <c r="E1444" s="11">
        <v>10913</v>
      </c>
      <c r="F1444" s="100">
        <f t="shared" si="161"/>
        <v>9166.92</v>
      </c>
      <c r="I1444" s="39"/>
    </row>
    <row r="1445" spans="1:9" s="21" customFormat="1" ht="16.5" outlineLevel="3" x14ac:dyDescent="0.25">
      <c r="A1445" s="99" t="s">
        <v>183</v>
      </c>
      <c r="B1445" s="14" t="s">
        <v>39</v>
      </c>
      <c r="C1445" s="2" t="s">
        <v>24</v>
      </c>
      <c r="D1445" s="13">
        <v>0</v>
      </c>
      <c r="E1445" s="11">
        <v>3688</v>
      </c>
      <c r="F1445" s="100">
        <f t="shared" si="161"/>
        <v>0</v>
      </c>
      <c r="I1445" s="39"/>
    </row>
    <row r="1446" spans="1:9" s="21" customFormat="1" ht="16.5" outlineLevel="3" x14ac:dyDescent="0.25">
      <c r="A1446" s="99" t="s">
        <v>184</v>
      </c>
      <c r="B1446" s="14" t="s">
        <v>40</v>
      </c>
      <c r="C1446" s="2" t="s">
        <v>24</v>
      </c>
      <c r="D1446" s="13">
        <v>0</v>
      </c>
      <c r="E1446" s="11">
        <v>3941</v>
      </c>
      <c r="F1446" s="100">
        <f t="shared" si="161"/>
        <v>0</v>
      </c>
      <c r="I1446" s="39"/>
    </row>
    <row r="1447" spans="1:9" s="21" customFormat="1" ht="16.5" outlineLevel="3" x14ac:dyDescent="0.25">
      <c r="A1447" s="99" t="s">
        <v>185</v>
      </c>
      <c r="B1447" s="14" t="s">
        <v>41</v>
      </c>
      <c r="C1447" s="2" t="s">
        <v>24</v>
      </c>
      <c r="D1447" s="13">
        <v>6.14</v>
      </c>
      <c r="E1447" s="11">
        <v>7373</v>
      </c>
      <c r="F1447" s="100">
        <f t="shared" si="161"/>
        <v>45270.22</v>
      </c>
      <c r="I1447" s="39"/>
    </row>
    <row r="1448" spans="1:9" s="21" customFormat="1" ht="16.5" outlineLevel="3" x14ac:dyDescent="0.25">
      <c r="A1448" s="99" t="s">
        <v>419</v>
      </c>
      <c r="B1448" s="14" t="s">
        <v>42</v>
      </c>
      <c r="C1448" s="2" t="s">
        <v>24</v>
      </c>
      <c r="D1448" s="13">
        <v>12.35</v>
      </c>
      <c r="E1448" s="11">
        <v>7373</v>
      </c>
      <c r="F1448" s="100">
        <f t="shared" si="161"/>
        <v>91056.55</v>
      </c>
      <c r="I1448" s="39"/>
    </row>
    <row r="1449" spans="1:9" s="21" customFormat="1" ht="16.5" outlineLevel="3" x14ac:dyDescent="0.25">
      <c r="A1449" s="99" t="s">
        <v>420</v>
      </c>
      <c r="B1449" s="14" t="s">
        <v>43</v>
      </c>
      <c r="C1449" s="2" t="s">
        <v>23</v>
      </c>
      <c r="D1449" s="13">
        <v>0</v>
      </c>
      <c r="E1449" s="11">
        <v>222819</v>
      </c>
      <c r="F1449" s="100">
        <f t="shared" si="161"/>
        <v>0</v>
      </c>
      <c r="I1449" s="39"/>
    </row>
    <row r="1450" spans="1:9" s="21" customFormat="1" ht="16.5" outlineLevel="3" x14ac:dyDescent="0.25">
      <c r="A1450" s="99" t="s">
        <v>421</v>
      </c>
      <c r="B1450" s="14" t="s">
        <v>44</v>
      </c>
      <c r="C1450" s="2" t="s">
        <v>186</v>
      </c>
      <c r="D1450" s="13">
        <v>0</v>
      </c>
      <c r="E1450" s="11">
        <v>53151</v>
      </c>
      <c r="F1450" s="100">
        <f t="shared" si="161"/>
        <v>0</v>
      </c>
      <c r="I1450" s="39"/>
    </row>
    <row r="1451" spans="1:9" s="21" customFormat="1" ht="16.5" outlineLevel="3" x14ac:dyDescent="0.25">
      <c r="A1451" s="99" t="s">
        <v>424</v>
      </c>
      <c r="B1451" s="14" t="s">
        <v>45</v>
      </c>
      <c r="C1451" s="2" t="s">
        <v>24</v>
      </c>
      <c r="D1451" s="13">
        <v>0</v>
      </c>
      <c r="E1451" s="11">
        <v>13374</v>
      </c>
      <c r="F1451" s="100">
        <f t="shared" si="161"/>
        <v>0</v>
      </c>
      <c r="I1451" s="39"/>
    </row>
    <row r="1452" spans="1:9" s="21" customFormat="1" ht="16.5" customHeight="1" outlineLevel="2" x14ac:dyDescent="0.25">
      <c r="A1452" s="97">
        <v>3</v>
      </c>
      <c r="B1452" s="79" t="s">
        <v>187</v>
      </c>
      <c r="C1452" s="12"/>
      <c r="D1452" s="12"/>
      <c r="E1452" s="10"/>
      <c r="F1452" s="98">
        <f>F1453+F1462+F1468+F1479+F1484+F1493</f>
        <v>48876073.649999999</v>
      </c>
      <c r="I1452" s="39"/>
    </row>
    <row r="1453" spans="1:9" s="21" customFormat="1" ht="16.5" customHeight="1" outlineLevel="3" x14ac:dyDescent="0.25">
      <c r="A1453" s="97" t="s">
        <v>188</v>
      </c>
      <c r="B1453" s="79" t="s">
        <v>189</v>
      </c>
      <c r="C1453" s="12"/>
      <c r="D1453" s="12"/>
      <c r="E1453" s="10"/>
      <c r="F1453" s="98">
        <f>SUM(F1454:F1461)</f>
        <v>4117368.23</v>
      </c>
      <c r="I1453" s="39"/>
    </row>
    <row r="1454" spans="1:9" s="21" customFormat="1" ht="16.5" outlineLevel="4" x14ac:dyDescent="0.25">
      <c r="A1454" s="99" t="s">
        <v>52</v>
      </c>
      <c r="B1454" s="14" t="s">
        <v>46</v>
      </c>
      <c r="C1454" s="2" t="s">
        <v>24</v>
      </c>
      <c r="D1454" s="13">
        <v>0</v>
      </c>
      <c r="E1454" s="11">
        <v>100634</v>
      </c>
      <c r="F1454" s="100">
        <f t="shared" ref="F1454:F1461" si="162">ROUND(D1454*E1454,2)</f>
        <v>0</v>
      </c>
      <c r="I1454" s="39"/>
    </row>
    <row r="1455" spans="1:9" s="21" customFormat="1" ht="16.5" outlineLevel="4" x14ac:dyDescent="0.25">
      <c r="A1455" s="99" t="s">
        <v>53</v>
      </c>
      <c r="B1455" s="14" t="s">
        <v>47</v>
      </c>
      <c r="C1455" s="2" t="s">
        <v>24</v>
      </c>
      <c r="D1455" s="13">
        <v>31.17</v>
      </c>
      <c r="E1455" s="11">
        <v>54849</v>
      </c>
      <c r="F1455" s="100">
        <f t="shared" si="162"/>
        <v>1709643.33</v>
      </c>
      <c r="I1455" s="39"/>
    </row>
    <row r="1456" spans="1:9" s="21" customFormat="1" ht="16.5" outlineLevel="4" x14ac:dyDescent="0.25">
      <c r="A1456" s="99" t="s">
        <v>54</v>
      </c>
      <c r="B1456" s="14" t="s">
        <v>48</v>
      </c>
      <c r="C1456" s="2" t="s">
        <v>24</v>
      </c>
      <c r="D1456" s="13">
        <v>49.9</v>
      </c>
      <c r="E1456" s="11">
        <v>48251</v>
      </c>
      <c r="F1456" s="100">
        <f t="shared" si="162"/>
        <v>2407724.9</v>
      </c>
      <c r="I1456" s="39"/>
    </row>
    <row r="1457" spans="1:9" s="21" customFormat="1" ht="16.5" outlineLevel="4" x14ac:dyDescent="0.25">
      <c r="A1457" s="99" t="s">
        <v>428</v>
      </c>
      <c r="B1457" s="14" t="s">
        <v>49</v>
      </c>
      <c r="C1457" s="2" t="s">
        <v>60</v>
      </c>
      <c r="D1457" s="13">
        <v>0</v>
      </c>
      <c r="E1457" s="11">
        <v>92231</v>
      </c>
      <c r="F1457" s="100">
        <f t="shared" si="162"/>
        <v>0</v>
      </c>
      <c r="I1457" s="39"/>
    </row>
    <row r="1458" spans="1:9" s="21" customFormat="1" ht="16.5" outlineLevel="4" x14ac:dyDescent="0.25">
      <c r="A1458" s="99" t="s">
        <v>429</v>
      </c>
      <c r="B1458" s="14" t="s">
        <v>50</v>
      </c>
      <c r="C1458" s="2" t="s">
        <v>24</v>
      </c>
      <c r="D1458" s="13">
        <v>0</v>
      </c>
      <c r="E1458" s="11">
        <v>46023</v>
      </c>
      <c r="F1458" s="100">
        <f t="shared" si="162"/>
        <v>0</v>
      </c>
      <c r="I1458" s="39"/>
    </row>
    <row r="1459" spans="1:9" s="21" customFormat="1" ht="33" outlineLevel="4" x14ac:dyDescent="0.25">
      <c r="A1459" s="99" t="s">
        <v>430</v>
      </c>
      <c r="B1459" s="14" t="s">
        <v>51</v>
      </c>
      <c r="C1459" s="2" t="s">
        <v>24</v>
      </c>
      <c r="D1459" s="13">
        <v>0</v>
      </c>
      <c r="E1459" s="11">
        <v>5656</v>
      </c>
      <c r="F1459" s="100">
        <f t="shared" si="162"/>
        <v>0</v>
      </c>
      <c r="I1459" s="39"/>
    </row>
    <row r="1460" spans="1:9" s="21" customFormat="1" ht="16.5" outlineLevel="4" x14ac:dyDescent="0.25">
      <c r="A1460" s="99" t="s">
        <v>431</v>
      </c>
      <c r="B1460" s="14" t="s">
        <v>190</v>
      </c>
      <c r="C1460" s="2" t="s">
        <v>24</v>
      </c>
      <c r="D1460" s="13">
        <v>0</v>
      </c>
      <c r="E1460" s="11">
        <v>15477</v>
      </c>
      <c r="F1460" s="100">
        <f t="shared" si="162"/>
        <v>0</v>
      </c>
      <c r="I1460" s="39"/>
    </row>
    <row r="1461" spans="1:9" s="21" customFormat="1" ht="16.5" outlineLevel="4" x14ac:dyDescent="0.25">
      <c r="A1461" s="99" t="s">
        <v>432</v>
      </c>
      <c r="B1461" s="14" t="s">
        <v>191</v>
      </c>
      <c r="C1461" s="2" t="s">
        <v>24</v>
      </c>
      <c r="D1461" s="13">
        <v>0</v>
      </c>
      <c r="E1461" s="11">
        <v>52864</v>
      </c>
      <c r="F1461" s="100">
        <f t="shared" si="162"/>
        <v>0</v>
      </c>
      <c r="I1461" s="39"/>
    </row>
    <row r="1462" spans="1:9" s="21" customFormat="1" ht="16.5" customHeight="1" outlineLevel="3" x14ac:dyDescent="0.25">
      <c r="A1462" s="97" t="s">
        <v>192</v>
      </c>
      <c r="B1462" s="79" t="s">
        <v>193</v>
      </c>
      <c r="C1462" s="12"/>
      <c r="D1462" s="12"/>
      <c r="E1462" s="10"/>
      <c r="F1462" s="98">
        <f>SUM(F1463:F1467)</f>
        <v>448567.31999999995</v>
      </c>
      <c r="I1462" s="39"/>
    </row>
    <row r="1463" spans="1:9" s="21" customFormat="1" ht="16.5" outlineLevel="4" x14ac:dyDescent="0.25">
      <c r="A1463" s="99" t="s">
        <v>61</v>
      </c>
      <c r="B1463" s="14" t="s">
        <v>55</v>
      </c>
      <c r="C1463" s="2" t="s">
        <v>23</v>
      </c>
      <c r="D1463" s="13">
        <v>0</v>
      </c>
      <c r="E1463" s="11">
        <v>426584</v>
      </c>
      <c r="F1463" s="100">
        <f t="shared" ref="F1463:F1467" si="163">ROUND(D1463*E1463,2)</f>
        <v>0</v>
      </c>
      <c r="I1463" s="39"/>
    </row>
    <row r="1464" spans="1:9" s="21" customFormat="1" ht="16.5" outlineLevel="4" x14ac:dyDescent="0.25">
      <c r="A1464" s="99" t="s">
        <v>63</v>
      </c>
      <c r="B1464" s="14" t="s">
        <v>56</v>
      </c>
      <c r="C1464" s="2" t="s">
        <v>24</v>
      </c>
      <c r="D1464" s="13">
        <v>13.56</v>
      </c>
      <c r="E1464" s="11">
        <v>21678</v>
      </c>
      <c r="F1464" s="100">
        <f t="shared" si="163"/>
        <v>293953.68</v>
      </c>
      <c r="I1464" s="39"/>
    </row>
    <row r="1465" spans="1:9" s="21" customFormat="1" ht="16.5" outlineLevel="4" x14ac:dyDescent="0.25">
      <c r="A1465" s="99" t="s">
        <v>64</v>
      </c>
      <c r="B1465" s="14" t="s">
        <v>57</v>
      </c>
      <c r="C1465" s="2" t="s">
        <v>24</v>
      </c>
      <c r="D1465" s="13">
        <v>0</v>
      </c>
      <c r="E1465" s="11">
        <v>17214</v>
      </c>
      <c r="F1465" s="100">
        <f t="shared" si="163"/>
        <v>0</v>
      </c>
      <c r="I1465" s="39"/>
    </row>
    <row r="1466" spans="1:9" s="21" customFormat="1" ht="16.5" outlineLevel="4" x14ac:dyDescent="0.25">
      <c r="A1466" s="99" t="s">
        <v>65</v>
      </c>
      <c r="B1466" s="14" t="s">
        <v>58</v>
      </c>
      <c r="C1466" s="2" t="s">
        <v>60</v>
      </c>
      <c r="D1466" s="13">
        <v>9.8000000000000007</v>
      </c>
      <c r="E1466" s="11">
        <v>7221</v>
      </c>
      <c r="F1466" s="100">
        <f t="shared" si="163"/>
        <v>70765.8</v>
      </c>
      <c r="I1466" s="39"/>
    </row>
    <row r="1467" spans="1:9" s="21" customFormat="1" ht="16.5" outlineLevel="4" x14ac:dyDescent="0.25">
      <c r="A1467" s="99" t="s">
        <v>433</v>
      </c>
      <c r="B1467" s="14" t="s">
        <v>59</v>
      </c>
      <c r="C1467" s="2" t="s">
        <v>24</v>
      </c>
      <c r="D1467" s="13">
        <v>6.14</v>
      </c>
      <c r="E1467" s="11">
        <v>13656</v>
      </c>
      <c r="F1467" s="100">
        <f t="shared" si="163"/>
        <v>83847.839999999997</v>
      </c>
      <c r="I1467" s="39"/>
    </row>
    <row r="1468" spans="1:9" s="21" customFormat="1" ht="16.5" customHeight="1" outlineLevel="3" x14ac:dyDescent="0.25">
      <c r="A1468" s="97" t="s">
        <v>194</v>
      </c>
      <c r="B1468" s="79" t="s">
        <v>195</v>
      </c>
      <c r="C1468" s="12"/>
      <c r="D1468" s="12"/>
      <c r="E1468" s="10"/>
      <c r="F1468" s="98">
        <f>SUM(F1469:F1478)</f>
        <v>3671073.36</v>
      </c>
      <c r="I1468" s="39"/>
    </row>
    <row r="1469" spans="1:9" s="21" customFormat="1" ht="33" outlineLevel="4" x14ac:dyDescent="0.25">
      <c r="A1469" s="99" t="s">
        <v>77</v>
      </c>
      <c r="B1469" s="14" t="s">
        <v>66</v>
      </c>
      <c r="C1469" s="2" t="s">
        <v>24</v>
      </c>
      <c r="D1469" s="13">
        <v>4.8</v>
      </c>
      <c r="E1469" s="11">
        <v>298241</v>
      </c>
      <c r="F1469" s="100">
        <f t="shared" ref="F1469:F1478" si="164">ROUND(D1469*E1469,2)</f>
        <v>1431556.8</v>
      </c>
      <c r="I1469" s="39"/>
    </row>
    <row r="1470" spans="1:9" s="21" customFormat="1" ht="16.5" outlineLevel="4" x14ac:dyDescent="0.25">
      <c r="A1470" s="99" t="s">
        <v>79</v>
      </c>
      <c r="B1470" s="14" t="s">
        <v>67</v>
      </c>
      <c r="C1470" s="2" t="s">
        <v>1</v>
      </c>
      <c r="D1470" s="13">
        <v>6</v>
      </c>
      <c r="E1470" s="11">
        <v>147712</v>
      </c>
      <c r="F1470" s="100">
        <f t="shared" si="164"/>
        <v>886272</v>
      </c>
      <c r="I1470" s="39"/>
    </row>
    <row r="1471" spans="1:9" s="21" customFormat="1" ht="16.5" outlineLevel="4" x14ac:dyDescent="0.25">
      <c r="A1471" s="99" t="s">
        <v>80</v>
      </c>
      <c r="B1471" s="14" t="s">
        <v>68</v>
      </c>
      <c r="C1471" s="2" t="s">
        <v>24</v>
      </c>
      <c r="D1471" s="13">
        <v>0.46</v>
      </c>
      <c r="E1471" s="11">
        <v>115616</v>
      </c>
      <c r="F1471" s="100">
        <f t="shared" si="164"/>
        <v>53183.360000000001</v>
      </c>
      <c r="I1471" s="39"/>
    </row>
    <row r="1472" spans="1:9" s="21" customFormat="1" ht="33" outlineLevel="4" x14ac:dyDescent="0.25">
      <c r="A1472" s="99" t="s">
        <v>81</v>
      </c>
      <c r="B1472" s="14" t="s">
        <v>69</v>
      </c>
      <c r="C1472" s="2" t="s">
        <v>24</v>
      </c>
      <c r="D1472" s="13">
        <v>5</v>
      </c>
      <c r="E1472" s="11">
        <v>245954</v>
      </c>
      <c r="F1472" s="100">
        <f t="shared" si="164"/>
        <v>1229770</v>
      </c>
      <c r="I1472" s="39"/>
    </row>
    <row r="1473" spans="1:9" s="21" customFormat="1" ht="16.5" outlineLevel="4" x14ac:dyDescent="0.25">
      <c r="A1473" s="99" t="s">
        <v>82</v>
      </c>
      <c r="B1473" s="14" t="s">
        <v>70</v>
      </c>
      <c r="C1473" s="2" t="s">
        <v>24</v>
      </c>
      <c r="D1473" s="13">
        <v>0</v>
      </c>
      <c r="E1473" s="11">
        <v>134653</v>
      </c>
      <c r="F1473" s="100">
        <f t="shared" si="164"/>
        <v>0</v>
      </c>
      <c r="I1473" s="39"/>
    </row>
    <row r="1474" spans="1:9" s="21" customFormat="1" ht="16.5" outlineLevel="4" x14ac:dyDescent="0.25">
      <c r="A1474" s="99" t="s">
        <v>78</v>
      </c>
      <c r="B1474" s="14" t="s">
        <v>71</v>
      </c>
      <c r="C1474" s="2" t="s">
        <v>24</v>
      </c>
      <c r="D1474" s="13">
        <v>0.84</v>
      </c>
      <c r="E1474" s="11">
        <v>83680</v>
      </c>
      <c r="F1474" s="100">
        <f t="shared" si="164"/>
        <v>70291.199999999997</v>
      </c>
      <c r="I1474" s="39"/>
    </row>
    <row r="1475" spans="1:9" s="21" customFormat="1" ht="16.5" outlineLevel="4" x14ac:dyDescent="0.25">
      <c r="A1475" s="99" t="s">
        <v>196</v>
      </c>
      <c r="B1475" s="14" t="s">
        <v>72</v>
      </c>
      <c r="C1475" s="2" t="s">
        <v>24</v>
      </c>
      <c r="D1475" s="13">
        <v>0</v>
      </c>
      <c r="E1475" s="11">
        <v>63582</v>
      </c>
      <c r="F1475" s="100">
        <f t="shared" si="164"/>
        <v>0</v>
      </c>
      <c r="I1475" s="39"/>
    </row>
    <row r="1476" spans="1:9" s="21" customFormat="1" ht="33" outlineLevel="4" x14ac:dyDescent="0.25">
      <c r="A1476" s="99" t="s">
        <v>169</v>
      </c>
      <c r="B1476" s="14" t="s">
        <v>73</v>
      </c>
      <c r="C1476" s="2" t="s">
        <v>60</v>
      </c>
      <c r="D1476" s="13">
        <v>0</v>
      </c>
      <c r="E1476" s="11">
        <v>25376</v>
      </c>
      <c r="F1476" s="100">
        <f t="shared" si="164"/>
        <v>0</v>
      </c>
      <c r="I1476" s="39"/>
    </row>
    <row r="1477" spans="1:9" s="21" customFormat="1" ht="25.5" customHeight="1" outlineLevel="4" x14ac:dyDescent="0.25">
      <c r="A1477" s="99" t="s">
        <v>434</v>
      </c>
      <c r="B1477" s="14" t="s">
        <v>74</v>
      </c>
      <c r="C1477" s="2" t="s">
        <v>76</v>
      </c>
      <c r="D1477" s="13">
        <v>0</v>
      </c>
      <c r="E1477" s="11">
        <v>112193</v>
      </c>
      <c r="F1477" s="100">
        <f t="shared" si="164"/>
        <v>0</v>
      </c>
      <c r="I1477" s="39"/>
    </row>
    <row r="1478" spans="1:9" s="21" customFormat="1" ht="32.25" customHeight="1" outlineLevel="4" x14ac:dyDescent="0.25">
      <c r="A1478" s="99" t="s">
        <v>435</v>
      </c>
      <c r="B1478" s="14" t="s">
        <v>75</v>
      </c>
      <c r="C1478" s="2" t="s">
        <v>60</v>
      </c>
      <c r="D1478" s="13">
        <v>0</v>
      </c>
      <c r="E1478" s="11">
        <v>83324</v>
      </c>
      <c r="F1478" s="100">
        <f t="shared" si="164"/>
        <v>0</v>
      </c>
      <c r="I1478" s="39"/>
    </row>
    <row r="1479" spans="1:9" s="21" customFormat="1" ht="16.5" customHeight="1" outlineLevel="3" x14ac:dyDescent="0.25">
      <c r="A1479" s="97" t="s">
        <v>197</v>
      </c>
      <c r="B1479" s="79" t="s">
        <v>198</v>
      </c>
      <c r="C1479" s="12"/>
      <c r="D1479" s="12"/>
      <c r="E1479" s="10"/>
      <c r="F1479" s="98">
        <f>SUM(F1480:F1483)</f>
        <v>24744337.209999997</v>
      </c>
      <c r="I1479" s="39"/>
    </row>
    <row r="1480" spans="1:9" s="21" customFormat="1" ht="33" outlineLevel="4" x14ac:dyDescent="0.25">
      <c r="A1480" s="99" t="s">
        <v>86</v>
      </c>
      <c r="B1480" s="14" t="s">
        <v>83</v>
      </c>
      <c r="C1480" s="2" t="s">
        <v>24</v>
      </c>
      <c r="D1480" s="13">
        <v>276.86</v>
      </c>
      <c r="E1480" s="11">
        <v>74102</v>
      </c>
      <c r="F1480" s="100">
        <f t="shared" ref="F1480:F1483" si="165">ROUND(D1480*E1480,2)</f>
        <v>20515879.719999999</v>
      </c>
      <c r="I1480" s="39"/>
    </row>
    <row r="1481" spans="1:9" s="21" customFormat="1" ht="16.5" outlineLevel="4" x14ac:dyDescent="0.25">
      <c r="A1481" s="99" t="s">
        <v>87</v>
      </c>
      <c r="B1481" s="14" t="s">
        <v>84</v>
      </c>
      <c r="C1481" s="2" t="s">
        <v>60</v>
      </c>
      <c r="D1481" s="13">
        <v>173.35</v>
      </c>
      <c r="E1481" s="11">
        <v>17835</v>
      </c>
      <c r="F1481" s="100">
        <f t="shared" si="165"/>
        <v>3091697.25</v>
      </c>
      <c r="I1481" s="39"/>
    </row>
    <row r="1482" spans="1:9" s="21" customFormat="1" ht="33" outlineLevel="4" x14ac:dyDescent="0.25">
      <c r="A1482" s="99" t="s">
        <v>88</v>
      </c>
      <c r="B1482" s="14" t="s">
        <v>85</v>
      </c>
      <c r="C1482" s="2" t="s">
        <v>24</v>
      </c>
      <c r="D1482" s="13">
        <v>18.48</v>
      </c>
      <c r="E1482" s="11">
        <v>61513</v>
      </c>
      <c r="F1482" s="100">
        <f t="shared" si="165"/>
        <v>1136760.24</v>
      </c>
      <c r="I1482" s="39"/>
    </row>
    <row r="1483" spans="1:9" s="21" customFormat="1" ht="16.5" outlineLevel="4" x14ac:dyDescent="0.25">
      <c r="A1483" s="99" t="s">
        <v>199</v>
      </c>
      <c r="B1483" s="14" t="s">
        <v>200</v>
      </c>
      <c r="C1483" s="2" t="s">
        <v>24</v>
      </c>
      <c r="D1483" s="13">
        <v>0</v>
      </c>
      <c r="E1483" s="11">
        <v>61513</v>
      </c>
      <c r="F1483" s="100">
        <f t="shared" si="165"/>
        <v>0</v>
      </c>
      <c r="I1483" s="39"/>
    </row>
    <row r="1484" spans="1:9" s="21" customFormat="1" ht="16.5" customHeight="1" outlineLevel="3" x14ac:dyDescent="0.25">
      <c r="A1484" s="97" t="s">
        <v>201</v>
      </c>
      <c r="B1484" s="79" t="s">
        <v>202</v>
      </c>
      <c r="C1484" s="12"/>
      <c r="D1484" s="12"/>
      <c r="E1484" s="10"/>
      <c r="F1484" s="98">
        <f>SUM(F1485:F1492)</f>
        <v>15840304.279999999</v>
      </c>
      <c r="I1484" s="39"/>
    </row>
    <row r="1485" spans="1:9" s="21" customFormat="1" ht="33" outlineLevel="4" x14ac:dyDescent="0.25">
      <c r="A1485" s="99" t="s">
        <v>95</v>
      </c>
      <c r="B1485" s="14" t="s">
        <v>89</v>
      </c>
      <c r="C1485" s="2" t="s">
        <v>60</v>
      </c>
      <c r="D1485" s="13">
        <v>154.34</v>
      </c>
      <c r="E1485" s="11">
        <v>14553</v>
      </c>
      <c r="F1485" s="100">
        <f t="shared" ref="F1485:F1492" si="166">ROUND(D1485*E1485,2)</f>
        <v>2246110.02</v>
      </c>
      <c r="I1485" s="39"/>
    </row>
    <row r="1486" spans="1:9" s="21" customFormat="1" ht="16.5" outlineLevel="4" x14ac:dyDescent="0.25">
      <c r="A1486" s="99" t="s">
        <v>96</v>
      </c>
      <c r="B1486" s="14" t="s">
        <v>90</v>
      </c>
      <c r="C1486" s="2" t="s">
        <v>60</v>
      </c>
      <c r="D1486" s="13">
        <v>260.8</v>
      </c>
      <c r="E1486" s="11">
        <v>22563</v>
      </c>
      <c r="F1486" s="100">
        <f t="shared" si="166"/>
        <v>5884430.4000000004</v>
      </c>
      <c r="I1486" s="39"/>
    </row>
    <row r="1487" spans="1:9" s="21" customFormat="1" ht="16.5" outlineLevel="4" x14ac:dyDescent="0.25">
      <c r="A1487" s="99" t="s">
        <v>97</v>
      </c>
      <c r="B1487" s="14" t="s">
        <v>91</v>
      </c>
      <c r="C1487" s="2" t="s">
        <v>24</v>
      </c>
      <c r="D1487" s="13">
        <v>297.94</v>
      </c>
      <c r="E1487" s="11">
        <v>6577</v>
      </c>
      <c r="F1487" s="100">
        <f t="shared" si="166"/>
        <v>1959551.38</v>
      </c>
      <c r="I1487" s="39"/>
    </row>
    <row r="1488" spans="1:9" s="21" customFormat="1" ht="16.5" outlineLevel="4" x14ac:dyDescent="0.25">
      <c r="A1488" s="99" t="s">
        <v>98</v>
      </c>
      <c r="B1488" s="14" t="s">
        <v>92</v>
      </c>
      <c r="C1488" s="2" t="s">
        <v>24</v>
      </c>
      <c r="D1488" s="13">
        <v>0</v>
      </c>
      <c r="E1488" s="11">
        <v>5537</v>
      </c>
      <c r="F1488" s="100">
        <f t="shared" si="166"/>
        <v>0</v>
      </c>
      <c r="I1488" s="39"/>
    </row>
    <row r="1489" spans="1:9" s="21" customFormat="1" ht="16.5" outlineLevel="4" x14ac:dyDescent="0.25">
      <c r="A1489" s="99" t="s">
        <v>203</v>
      </c>
      <c r="B1489" s="14" t="s">
        <v>93</v>
      </c>
      <c r="C1489" s="2" t="s">
        <v>24</v>
      </c>
      <c r="D1489" s="13">
        <v>412.4</v>
      </c>
      <c r="E1489" s="11">
        <v>12258</v>
      </c>
      <c r="F1489" s="100">
        <f t="shared" si="166"/>
        <v>5055199.2</v>
      </c>
      <c r="I1489" s="39"/>
    </row>
    <row r="1490" spans="1:9" s="21" customFormat="1" ht="16.5" outlineLevel="4" x14ac:dyDescent="0.25">
      <c r="A1490" s="99" t="s">
        <v>204</v>
      </c>
      <c r="B1490" s="14" t="s">
        <v>94</v>
      </c>
      <c r="C1490" s="2" t="s">
        <v>24</v>
      </c>
      <c r="D1490" s="13">
        <v>58.76</v>
      </c>
      <c r="E1490" s="11">
        <v>11828</v>
      </c>
      <c r="F1490" s="100">
        <f t="shared" si="166"/>
        <v>695013.28</v>
      </c>
      <c r="I1490" s="39"/>
    </row>
    <row r="1491" spans="1:9" s="21" customFormat="1" ht="16.5" outlineLevel="4" x14ac:dyDescent="0.25">
      <c r="A1491" s="99" t="s">
        <v>205</v>
      </c>
      <c r="B1491" s="14" t="s">
        <v>206</v>
      </c>
      <c r="C1491" s="2" t="s">
        <v>24</v>
      </c>
      <c r="D1491" s="13">
        <v>0</v>
      </c>
      <c r="E1491" s="11">
        <v>11376</v>
      </c>
      <c r="F1491" s="100">
        <f t="shared" si="166"/>
        <v>0</v>
      </c>
      <c r="I1491" s="39"/>
    </row>
    <row r="1492" spans="1:9" s="21" customFormat="1" ht="49.5" outlineLevel="4" x14ac:dyDescent="0.25">
      <c r="A1492" s="99" t="s">
        <v>436</v>
      </c>
      <c r="B1492" s="14" t="s">
        <v>207</v>
      </c>
      <c r="C1492" s="2" t="s">
        <v>60</v>
      </c>
      <c r="D1492" s="13">
        <v>0</v>
      </c>
      <c r="E1492" s="11">
        <v>5117</v>
      </c>
      <c r="F1492" s="100">
        <f t="shared" si="166"/>
        <v>0</v>
      </c>
      <c r="I1492" s="39"/>
    </row>
    <row r="1493" spans="1:9" s="21" customFormat="1" ht="16.5" customHeight="1" outlineLevel="3" x14ac:dyDescent="0.25">
      <c r="A1493" s="97" t="s">
        <v>208</v>
      </c>
      <c r="B1493" s="79" t="s">
        <v>209</v>
      </c>
      <c r="C1493" s="12"/>
      <c r="D1493" s="12"/>
      <c r="E1493" s="10"/>
      <c r="F1493" s="98">
        <f>SUM(F1494:F1510)</f>
        <v>54423.25</v>
      </c>
      <c r="I1493" s="39"/>
    </row>
    <row r="1494" spans="1:9" s="21" customFormat="1" ht="16.5" outlineLevel="4" x14ac:dyDescent="0.25">
      <c r="A1494" s="99" t="s">
        <v>116</v>
      </c>
      <c r="B1494" s="14" t="s">
        <v>99</v>
      </c>
      <c r="C1494" s="2" t="s">
        <v>1</v>
      </c>
      <c r="D1494" s="13">
        <v>0</v>
      </c>
      <c r="E1494" s="11">
        <v>35977</v>
      </c>
      <c r="F1494" s="100">
        <f t="shared" ref="F1494:F1510" si="167">ROUND(D1494*E1494,2)</f>
        <v>0</v>
      </c>
      <c r="I1494" s="39"/>
    </row>
    <row r="1495" spans="1:9" s="21" customFormat="1" ht="16.5" outlineLevel="4" x14ac:dyDescent="0.25">
      <c r="A1495" s="99" t="s">
        <v>117</v>
      </c>
      <c r="B1495" s="14" t="s">
        <v>100</v>
      </c>
      <c r="C1495" s="2" t="s">
        <v>1</v>
      </c>
      <c r="D1495" s="13">
        <v>0</v>
      </c>
      <c r="E1495" s="11">
        <v>14535</v>
      </c>
      <c r="F1495" s="100">
        <f t="shared" si="167"/>
        <v>0</v>
      </c>
      <c r="I1495" s="39"/>
    </row>
    <row r="1496" spans="1:9" s="21" customFormat="1" ht="16.5" outlineLevel="4" x14ac:dyDescent="0.25">
      <c r="A1496" s="99" t="s">
        <v>120</v>
      </c>
      <c r="B1496" s="14" t="s">
        <v>101</v>
      </c>
      <c r="C1496" s="2" t="s">
        <v>1</v>
      </c>
      <c r="D1496" s="13">
        <v>0</v>
      </c>
      <c r="E1496" s="11">
        <v>8505</v>
      </c>
      <c r="F1496" s="100">
        <f t="shared" si="167"/>
        <v>0</v>
      </c>
      <c r="I1496" s="39"/>
    </row>
    <row r="1497" spans="1:9" s="21" customFormat="1" ht="16.5" outlineLevel="4" x14ac:dyDescent="0.25">
      <c r="A1497" s="99" t="s">
        <v>119</v>
      </c>
      <c r="B1497" s="14" t="s">
        <v>102</v>
      </c>
      <c r="C1497" s="2" t="s">
        <v>60</v>
      </c>
      <c r="D1497" s="13">
        <v>0</v>
      </c>
      <c r="E1497" s="11">
        <v>5395</v>
      </c>
      <c r="F1497" s="100">
        <f t="shared" si="167"/>
        <v>0</v>
      </c>
      <c r="I1497" s="39"/>
    </row>
    <row r="1498" spans="1:9" s="21" customFormat="1" ht="16.5" outlineLevel="4" x14ac:dyDescent="0.25">
      <c r="A1498" s="99" t="s">
        <v>121</v>
      </c>
      <c r="B1498" s="14" t="s">
        <v>103</v>
      </c>
      <c r="C1498" s="2" t="s">
        <v>60</v>
      </c>
      <c r="D1498" s="13">
        <v>11.35</v>
      </c>
      <c r="E1498" s="11">
        <v>4795</v>
      </c>
      <c r="F1498" s="100">
        <f t="shared" si="167"/>
        <v>54423.25</v>
      </c>
      <c r="I1498" s="39"/>
    </row>
    <row r="1499" spans="1:9" s="21" customFormat="1" ht="16.5" outlineLevel="4" x14ac:dyDescent="0.25">
      <c r="A1499" s="99" t="s">
        <v>122</v>
      </c>
      <c r="B1499" s="14" t="s">
        <v>104</v>
      </c>
      <c r="C1499" s="2" t="s">
        <v>1</v>
      </c>
      <c r="D1499" s="13">
        <v>0</v>
      </c>
      <c r="E1499" s="11">
        <v>63230</v>
      </c>
      <c r="F1499" s="100">
        <f t="shared" si="167"/>
        <v>0</v>
      </c>
      <c r="I1499" s="39"/>
    </row>
    <row r="1500" spans="1:9" s="21" customFormat="1" ht="16.5" outlineLevel="4" x14ac:dyDescent="0.25">
      <c r="A1500" s="99" t="s">
        <v>123</v>
      </c>
      <c r="B1500" s="14" t="s">
        <v>105</v>
      </c>
      <c r="C1500" s="2" t="s">
        <v>1</v>
      </c>
      <c r="D1500" s="13">
        <v>0</v>
      </c>
      <c r="E1500" s="11">
        <v>66788</v>
      </c>
      <c r="F1500" s="100">
        <f t="shared" si="167"/>
        <v>0</v>
      </c>
      <c r="I1500" s="39"/>
    </row>
    <row r="1501" spans="1:9" s="21" customFormat="1" ht="16.5" outlineLevel="4" x14ac:dyDescent="0.25">
      <c r="A1501" s="99" t="s">
        <v>118</v>
      </c>
      <c r="B1501" s="14" t="s">
        <v>106</v>
      </c>
      <c r="C1501" s="2" t="s">
        <v>1</v>
      </c>
      <c r="D1501" s="13">
        <v>0</v>
      </c>
      <c r="E1501" s="11">
        <v>88126</v>
      </c>
      <c r="F1501" s="100">
        <f t="shared" si="167"/>
        <v>0</v>
      </c>
      <c r="I1501" s="39"/>
    </row>
    <row r="1502" spans="1:9" s="21" customFormat="1" ht="16.5" outlineLevel="4" x14ac:dyDescent="0.25">
      <c r="A1502" s="99" t="s">
        <v>210</v>
      </c>
      <c r="B1502" s="14" t="s">
        <v>107</v>
      </c>
      <c r="C1502" s="2" t="s">
        <v>1</v>
      </c>
      <c r="D1502" s="13">
        <v>0</v>
      </c>
      <c r="E1502" s="11">
        <v>203351</v>
      </c>
      <c r="F1502" s="100">
        <f t="shared" si="167"/>
        <v>0</v>
      </c>
      <c r="I1502" s="39"/>
    </row>
    <row r="1503" spans="1:9" s="21" customFormat="1" ht="33" outlineLevel="4" x14ac:dyDescent="0.25">
      <c r="A1503" s="99" t="s">
        <v>425</v>
      </c>
      <c r="B1503" s="14" t="s">
        <v>108</v>
      </c>
      <c r="C1503" s="2" t="s">
        <v>1</v>
      </c>
      <c r="D1503" s="13">
        <v>0</v>
      </c>
      <c r="E1503" s="11">
        <v>373870</v>
      </c>
      <c r="F1503" s="100">
        <f t="shared" si="167"/>
        <v>0</v>
      </c>
      <c r="I1503" s="39"/>
    </row>
    <row r="1504" spans="1:9" s="21" customFormat="1" ht="16.5" outlineLevel="4" x14ac:dyDescent="0.25">
      <c r="A1504" s="99" t="s">
        <v>426</v>
      </c>
      <c r="B1504" s="14" t="s">
        <v>109</v>
      </c>
      <c r="C1504" s="2" t="s">
        <v>1</v>
      </c>
      <c r="D1504" s="13">
        <v>0</v>
      </c>
      <c r="E1504" s="11">
        <v>637456</v>
      </c>
      <c r="F1504" s="100">
        <f t="shared" si="167"/>
        <v>0</v>
      </c>
      <c r="I1504" s="39"/>
    </row>
    <row r="1505" spans="1:9" s="21" customFormat="1" ht="16.5" outlineLevel="4" x14ac:dyDescent="0.25">
      <c r="A1505" s="99" t="s">
        <v>437</v>
      </c>
      <c r="B1505" s="14" t="s">
        <v>110</v>
      </c>
      <c r="C1505" s="2" t="s">
        <v>1</v>
      </c>
      <c r="D1505" s="13">
        <v>0</v>
      </c>
      <c r="E1505" s="11">
        <v>1146164</v>
      </c>
      <c r="F1505" s="100">
        <f t="shared" si="167"/>
        <v>0</v>
      </c>
      <c r="I1505" s="39"/>
    </row>
    <row r="1506" spans="1:9" s="21" customFormat="1" ht="16.5" outlineLevel="4" x14ac:dyDescent="0.25">
      <c r="A1506" s="99" t="s">
        <v>438</v>
      </c>
      <c r="B1506" s="14" t="s">
        <v>111</v>
      </c>
      <c r="C1506" s="2" t="s">
        <v>1</v>
      </c>
      <c r="D1506" s="13">
        <v>0</v>
      </c>
      <c r="E1506" s="11">
        <v>15265</v>
      </c>
      <c r="F1506" s="100">
        <f t="shared" si="167"/>
        <v>0</v>
      </c>
      <c r="I1506" s="39"/>
    </row>
    <row r="1507" spans="1:9" s="21" customFormat="1" ht="16.5" outlineLevel="4" x14ac:dyDescent="0.25">
      <c r="A1507" s="99" t="s">
        <v>439</v>
      </c>
      <c r="B1507" s="14" t="s">
        <v>112</v>
      </c>
      <c r="C1507" s="2" t="s">
        <v>1</v>
      </c>
      <c r="D1507" s="13">
        <v>0</v>
      </c>
      <c r="E1507" s="11">
        <v>11461</v>
      </c>
      <c r="F1507" s="100">
        <f t="shared" si="167"/>
        <v>0</v>
      </c>
      <c r="I1507" s="39"/>
    </row>
    <row r="1508" spans="1:9" s="21" customFormat="1" ht="16.5" outlineLevel="4" x14ac:dyDescent="0.25">
      <c r="A1508" s="99" t="s">
        <v>440</v>
      </c>
      <c r="B1508" s="14" t="s">
        <v>113</v>
      </c>
      <c r="C1508" s="2" t="s">
        <v>1</v>
      </c>
      <c r="D1508" s="13">
        <v>0</v>
      </c>
      <c r="E1508" s="11">
        <v>15265</v>
      </c>
      <c r="F1508" s="100">
        <f t="shared" si="167"/>
        <v>0</v>
      </c>
      <c r="I1508" s="39"/>
    </row>
    <row r="1509" spans="1:9" s="21" customFormat="1" ht="16.5" outlineLevel="4" x14ac:dyDescent="0.25">
      <c r="A1509" s="99" t="s">
        <v>427</v>
      </c>
      <c r="B1509" s="14" t="s">
        <v>114</v>
      </c>
      <c r="C1509" s="2" t="s">
        <v>1</v>
      </c>
      <c r="D1509" s="13">
        <v>0</v>
      </c>
      <c r="E1509" s="11">
        <v>64781</v>
      </c>
      <c r="F1509" s="100">
        <f t="shared" si="167"/>
        <v>0</v>
      </c>
      <c r="I1509" s="39"/>
    </row>
    <row r="1510" spans="1:9" s="21" customFormat="1" ht="25.5" customHeight="1" outlineLevel="4" x14ac:dyDescent="0.25">
      <c r="A1510" s="99" t="s">
        <v>441</v>
      </c>
      <c r="B1510" s="14" t="s">
        <v>115</v>
      </c>
      <c r="C1510" s="2" t="s">
        <v>1</v>
      </c>
      <c r="D1510" s="13">
        <v>0</v>
      </c>
      <c r="E1510" s="11">
        <v>4502552</v>
      </c>
      <c r="F1510" s="100">
        <f t="shared" si="167"/>
        <v>0</v>
      </c>
      <c r="I1510" s="39"/>
    </row>
    <row r="1511" spans="1:9" s="21" customFormat="1" ht="16.5" customHeight="1" outlineLevel="2" x14ac:dyDescent="0.25">
      <c r="A1511" s="97">
        <v>4</v>
      </c>
      <c r="B1511" s="79" t="s">
        <v>211</v>
      </c>
      <c r="C1511" s="12"/>
      <c r="D1511" s="12"/>
      <c r="E1511" s="10"/>
      <c r="F1511" s="98">
        <f>F1512+F1515+F1525+F1536+F1542+F1548+F1558+F1568+F1573+F1578</f>
        <v>162880603.63</v>
      </c>
      <c r="I1511" s="39"/>
    </row>
    <row r="1512" spans="1:9" s="21" customFormat="1" ht="16.5" customHeight="1" outlineLevel="3" x14ac:dyDescent="0.25">
      <c r="A1512" s="97" t="s">
        <v>212</v>
      </c>
      <c r="B1512" s="79" t="s">
        <v>213</v>
      </c>
      <c r="C1512" s="12"/>
      <c r="D1512" s="12"/>
      <c r="E1512" s="10"/>
      <c r="F1512" s="98">
        <f>SUM(F1513:F1514)</f>
        <v>145532.51</v>
      </c>
      <c r="I1512" s="39"/>
    </row>
    <row r="1513" spans="1:9" s="21" customFormat="1" ht="16.5" outlineLevel="4" x14ac:dyDescent="0.25">
      <c r="A1513" s="99" t="s">
        <v>134</v>
      </c>
      <c r="B1513" s="14" t="s">
        <v>214</v>
      </c>
      <c r="C1513" s="2" t="s">
        <v>23</v>
      </c>
      <c r="D1513" s="13">
        <v>0.77</v>
      </c>
      <c r="E1513" s="11">
        <v>57463</v>
      </c>
      <c r="F1513" s="100">
        <f t="shared" ref="F1513:F1514" si="168">ROUND(D1513*E1513,2)</f>
        <v>44246.51</v>
      </c>
      <c r="I1513" s="39"/>
    </row>
    <row r="1514" spans="1:9" s="21" customFormat="1" ht="16.5" outlineLevel="4" x14ac:dyDescent="0.25">
      <c r="A1514" s="99" t="s">
        <v>135</v>
      </c>
      <c r="B1514" s="14" t="s">
        <v>215</v>
      </c>
      <c r="C1514" s="2" t="s">
        <v>23</v>
      </c>
      <c r="D1514" s="13">
        <v>0.85</v>
      </c>
      <c r="E1514" s="11">
        <v>119160</v>
      </c>
      <c r="F1514" s="100">
        <f t="shared" si="168"/>
        <v>101286</v>
      </c>
      <c r="I1514" s="39"/>
    </row>
    <row r="1515" spans="1:9" s="21" customFormat="1" ht="16.5" customHeight="1" outlineLevel="3" x14ac:dyDescent="0.25">
      <c r="A1515" s="97" t="s">
        <v>216</v>
      </c>
      <c r="B1515" s="79" t="s">
        <v>217</v>
      </c>
      <c r="C1515" s="12"/>
      <c r="D1515" s="12"/>
      <c r="E1515" s="10"/>
      <c r="F1515" s="98">
        <f>SUM(F1516:F1524)</f>
        <v>111527029.10000001</v>
      </c>
      <c r="I1515" s="39"/>
    </row>
    <row r="1516" spans="1:9" s="21" customFormat="1" ht="16.5" outlineLevel="4" x14ac:dyDescent="0.25">
      <c r="A1516" s="99" t="s">
        <v>143</v>
      </c>
      <c r="B1516" s="14" t="s">
        <v>124</v>
      </c>
      <c r="C1516" s="2" t="s">
        <v>23</v>
      </c>
      <c r="D1516" s="13">
        <v>63.11</v>
      </c>
      <c r="E1516" s="11">
        <v>57463</v>
      </c>
      <c r="F1516" s="100">
        <f t="shared" ref="F1516:F1524" si="169">ROUND(D1516*E1516,2)</f>
        <v>3626489.93</v>
      </c>
      <c r="I1516" s="39"/>
    </row>
    <row r="1517" spans="1:9" s="21" customFormat="1" ht="16.5" outlineLevel="4" x14ac:dyDescent="0.25">
      <c r="A1517" s="99" t="s">
        <v>146</v>
      </c>
      <c r="B1517" s="14" t="s">
        <v>125</v>
      </c>
      <c r="C1517" s="2" t="s">
        <v>23</v>
      </c>
      <c r="D1517" s="13">
        <v>25.24</v>
      </c>
      <c r="E1517" s="11">
        <v>119160</v>
      </c>
      <c r="F1517" s="100">
        <f t="shared" si="169"/>
        <v>3007598.4</v>
      </c>
      <c r="I1517" s="39"/>
    </row>
    <row r="1518" spans="1:9" s="21" customFormat="1" ht="16.5" outlineLevel="4" x14ac:dyDescent="0.25">
      <c r="A1518" s="99" t="s">
        <v>148</v>
      </c>
      <c r="B1518" s="14" t="s">
        <v>126</v>
      </c>
      <c r="C1518" s="2" t="s">
        <v>23</v>
      </c>
      <c r="D1518" s="13">
        <v>23.67</v>
      </c>
      <c r="E1518" s="11">
        <v>686519</v>
      </c>
      <c r="F1518" s="100">
        <f t="shared" si="169"/>
        <v>16249904.73</v>
      </c>
      <c r="I1518" s="39"/>
    </row>
    <row r="1519" spans="1:9" s="21" customFormat="1" ht="16.5" outlineLevel="4" x14ac:dyDescent="0.25">
      <c r="A1519" s="99" t="s">
        <v>145</v>
      </c>
      <c r="B1519" s="14" t="s">
        <v>127</v>
      </c>
      <c r="C1519" s="2" t="s">
        <v>23</v>
      </c>
      <c r="D1519" s="13">
        <v>9.32</v>
      </c>
      <c r="E1519" s="11">
        <v>1161272</v>
      </c>
      <c r="F1519" s="100">
        <f t="shared" si="169"/>
        <v>10823055.039999999</v>
      </c>
      <c r="I1519" s="39"/>
    </row>
    <row r="1520" spans="1:9" s="21" customFormat="1" ht="16.5" outlineLevel="4" x14ac:dyDescent="0.25">
      <c r="A1520" s="99" t="s">
        <v>144</v>
      </c>
      <c r="B1520" s="14" t="s">
        <v>128</v>
      </c>
      <c r="C1520" s="2" t="s">
        <v>24</v>
      </c>
      <c r="D1520" s="13">
        <v>221.68</v>
      </c>
      <c r="E1520" s="11">
        <v>102742</v>
      </c>
      <c r="F1520" s="100">
        <f t="shared" si="169"/>
        <v>22775846.559999999</v>
      </c>
      <c r="I1520" s="39"/>
    </row>
    <row r="1521" spans="1:9" s="21" customFormat="1" ht="16.5" outlineLevel="4" x14ac:dyDescent="0.25">
      <c r="A1521" s="99" t="s">
        <v>149</v>
      </c>
      <c r="B1521" s="14" t="s">
        <v>129</v>
      </c>
      <c r="C1521" s="2" t="s">
        <v>60</v>
      </c>
      <c r="D1521" s="13">
        <v>268.20999999999998</v>
      </c>
      <c r="E1521" s="11">
        <v>34298</v>
      </c>
      <c r="F1521" s="100">
        <f t="shared" si="169"/>
        <v>9199066.5800000001</v>
      </c>
      <c r="I1521" s="39"/>
    </row>
    <row r="1522" spans="1:9" s="21" customFormat="1" ht="16.5" outlineLevel="4" x14ac:dyDescent="0.25">
      <c r="A1522" s="99" t="s">
        <v>147</v>
      </c>
      <c r="B1522" s="14" t="s">
        <v>130</v>
      </c>
      <c r="C1522" s="2" t="s">
        <v>60</v>
      </c>
      <c r="D1522" s="13">
        <v>936.1</v>
      </c>
      <c r="E1522" s="11">
        <v>10109</v>
      </c>
      <c r="F1522" s="100">
        <f t="shared" si="169"/>
        <v>9463034.9000000004</v>
      </c>
      <c r="I1522" s="39"/>
    </row>
    <row r="1523" spans="1:9" s="21" customFormat="1" ht="16.5" outlineLevel="4" x14ac:dyDescent="0.25">
      <c r="A1523" s="99" t="s">
        <v>150</v>
      </c>
      <c r="B1523" s="14" t="s">
        <v>131</v>
      </c>
      <c r="C1523" s="2" t="s">
        <v>24</v>
      </c>
      <c r="D1523" s="13">
        <v>472.78</v>
      </c>
      <c r="E1523" s="11">
        <v>44617</v>
      </c>
      <c r="F1523" s="100">
        <f t="shared" si="169"/>
        <v>21094025.260000002</v>
      </c>
      <c r="I1523" s="39"/>
    </row>
    <row r="1524" spans="1:9" s="21" customFormat="1" ht="16.5" outlineLevel="4" x14ac:dyDescent="0.25">
      <c r="A1524" s="99" t="s">
        <v>151</v>
      </c>
      <c r="B1524" s="14" t="s">
        <v>132</v>
      </c>
      <c r="C1524" s="2" t="s">
        <v>133</v>
      </c>
      <c r="D1524" s="13">
        <v>2217.2600000000002</v>
      </c>
      <c r="E1524" s="11">
        <v>6895</v>
      </c>
      <c r="F1524" s="100">
        <f t="shared" si="169"/>
        <v>15288007.699999999</v>
      </c>
      <c r="I1524" s="39"/>
    </row>
    <row r="1525" spans="1:9" s="21" customFormat="1" ht="16.5" customHeight="1" outlineLevel="3" x14ac:dyDescent="0.25">
      <c r="A1525" s="97" t="s">
        <v>218</v>
      </c>
      <c r="B1525" s="79" t="s">
        <v>219</v>
      </c>
      <c r="C1525" s="12"/>
      <c r="D1525" s="12"/>
      <c r="E1525" s="10"/>
      <c r="F1525" s="98">
        <f>SUM(F1526:F1535)</f>
        <v>2653788.36</v>
      </c>
      <c r="I1525" s="39"/>
    </row>
    <row r="1526" spans="1:9" s="21" customFormat="1" ht="16.5" outlineLevel="4" x14ac:dyDescent="0.25">
      <c r="A1526" s="99" t="s">
        <v>155</v>
      </c>
      <c r="B1526" s="14" t="s">
        <v>124</v>
      </c>
      <c r="C1526" s="2" t="s">
        <v>23</v>
      </c>
      <c r="D1526" s="13">
        <v>0.09</v>
      </c>
      <c r="E1526" s="11">
        <v>57463</v>
      </c>
      <c r="F1526" s="100">
        <f t="shared" ref="F1526:F1535" si="170">ROUND(D1526*E1526,2)</f>
        <v>5171.67</v>
      </c>
      <c r="I1526" s="39"/>
    </row>
    <row r="1527" spans="1:9" s="21" customFormat="1" ht="16.5" outlineLevel="4" x14ac:dyDescent="0.25">
      <c r="A1527" s="99" t="s">
        <v>156</v>
      </c>
      <c r="B1527" s="14" t="s">
        <v>125</v>
      </c>
      <c r="C1527" s="2" t="s">
        <v>23</v>
      </c>
      <c r="D1527" s="13">
        <v>0.03</v>
      </c>
      <c r="E1527" s="11">
        <v>119160</v>
      </c>
      <c r="F1527" s="100">
        <f t="shared" si="170"/>
        <v>3574.8</v>
      </c>
      <c r="I1527" s="39"/>
    </row>
    <row r="1528" spans="1:9" s="21" customFormat="1" ht="16.5" outlineLevel="4" x14ac:dyDescent="0.25">
      <c r="A1528" s="99" t="s">
        <v>157</v>
      </c>
      <c r="B1528" s="14" t="s">
        <v>136</v>
      </c>
      <c r="C1528" s="2" t="s">
        <v>23</v>
      </c>
      <c r="D1528" s="13">
        <v>0.06</v>
      </c>
      <c r="E1528" s="11">
        <v>686519</v>
      </c>
      <c r="F1528" s="100">
        <f t="shared" si="170"/>
        <v>41191.14</v>
      </c>
      <c r="I1528" s="39"/>
    </row>
    <row r="1529" spans="1:9" s="21" customFormat="1" ht="16.5" outlineLevel="4" x14ac:dyDescent="0.25">
      <c r="A1529" s="99" t="s">
        <v>158</v>
      </c>
      <c r="B1529" s="14" t="s">
        <v>129</v>
      </c>
      <c r="C1529" s="2" t="s">
        <v>23</v>
      </c>
      <c r="D1529" s="13">
        <v>33.630000000000003</v>
      </c>
      <c r="E1529" s="11">
        <v>34298</v>
      </c>
      <c r="F1529" s="100">
        <f t="shared" si="170"/>
        <v>1153441.74</v>
      </c>
      <c r="I1529" s="39"/>
    </row>
    <row r="1530" spans="1:9" s="21" customFormat="1" ht="16.5" outlineLevel="4" x14ac:dyDescent="0.25">
      <c r="A1530" s="99" t="s">
        <v>159</v>
      </c>
      <c r="B1530" s="14" t="s">
        <v>137</v>
      </c>
      <c r="C1530" s="2" t="s">
        <v>24</v>
      </c>
      <c r="D1530" s="13">
        <v>33.880000000000003</v>
      </c>
      <c r="E1530" s="11">
        <v>10109</v>
      </c>
      <c r="F1530" s="100">
        <f t="shared" si="170"/>
        <v>342492.92</v>
      </c>
      <c r="I1530" s="39"/>
    </row>
    <row r="1531" spans="1:9" s="21" customFormat="1" ht="16.5" outlineLevel="4" x14ac:dyDescent="0.25">
      <c r="A1531" s="99" t="s">
        <v>220</v>
      </c>
      <c r="B1531" s="14" t="s">
        <v>138</v>
      </c>
      <c r="C1531" s="2" t="s">
        <v>60</v>
      </c>
      <c r="D1531" s="13">
        <v>8.92</v>
      </c>
      <c r="E1531" s="11">
        <v>40047</v>
      </c>
      <c r="F1531" s="100">
        <f t="shared" si="170"/>
        <v>357219.24</v>
      </c>
      <c r="I1531" s="39"/>
    </row>
    <row r="1532" spans="1:9" s="21" customFormat="1" ht="16.5" outlineLevel="4" x14ac:dyDescent="0.25">
      <c r="A1532" s="99" t="s">
        <v>221</v>
      </c>
      <c r="B1532" s="14" t="s">
        <v>139</v>
      </c>
      <c r="C1532" s="2" t="s">
        <v>60</v>
      </c>
      <c r="D1532" s="13">
        <v>4.5</v>
      </c>
      <c r="E1532" s="11">
        <v>129903</v>
      </c>
      <c r="F1532" s="100">
        <f t="shared" si="170"/>
        <v>584563.5</v>
      </c>
      <c r="I1532" s="39"/>
    </row>
    <row r="1533" spans="1:9" s="21" customFormat="1" ht="16.5" outlineLevel="4" x14ac:dyDescent="0.25">
      <c r="A1533" s="99" t="s">
        <v>222</v>
      </c>
      <c r="B1533" s="14" t="s">
        <v>132</v>
      </c>
      <c r="C1533" s="2" t="s">
        <v>133</v>
      </c>
      <c r="D1533" s="13">
        <v>10.4</v>
      </c>
      <c r="E1533" s="11">
        <v>6903</v>
      </c>
      <c r="F1533" s="100">
        <f t="shared" si="170"/>
        <v>71791.199999999997</v>
      </c>
      <c r="I1533" s="39"/>
    </row>
    <row r="1534" spans="1:9" s="21" customFormat="1" ht="16.5" outlineLevel="4" x14ac:dyDescent="0.25">
      <c r="A1534" s="99" t="s">
        <v>223</v>
      </c>
      <c r="B1534" s="14" t="s">
        <v>140</v>
      </c>
      <c r="C1534" s="2" t="s">
        <v>133</v>
      </c>
      <c r="D1534" s="13">
        <v>5.1100000000000003</v>
      </c>
      <c r="E1534" s="11">
        <v>7865</v>
      </c>
      <c r="F1534" s="100">
        <f t="shared" si="170"/>
        <v>40190.15</v>
      </c>
      <c r="I1534" s="39"/>
    </row>
    <row r="1535" spans="1:9" s="21" customFormat="1" ht="16.5" outlineLevel="4" x14ac:dyDescent="0.25">
      <c r="A1535" s="99" t="s">
        <v>224</v>
      </c>
      <c r="B1535" s="14" t="s">
        <v>141</v>
      </c>
      <c r="C1535" s="2" t="s">
        <v>1</v>
      </c>
      <c r="D1535" s="13">
        <v>8</v>
      </c>
      <c r="E1535" s="11">
        <v>6769</v>
      </c>
      <c r="F1535" s="100">
        <f t="shared" si="170"/>
        <v>54152</v>
      </c>
      <c r="I1535" s="39"/>
    </row>
    <row r="1536" spans="1:9" s="21" customFormat="1" ht="16.5" customHeight="1" outlineLevel="3" x14ac:dyDescent="0.25">
      <c r="A1536" s="97" t="s">
        <v>225</v>
      </c>
      <c r="B1536" s="79" t="s">
        <v>226</v>
      </c>
      <c r="C1536" s="12"/>
      <c r="D1536" s="12"/>
      <c r="E1536" s="10"/>
      <c r="F1536" s="98">
        <f>SUM(F1537:F1541)</f>
        <v>18718921.690000001</v>
      </c>
      <c r="I1536" s="39"/>
    </row>
    <row r="1537" spans="1:9" s="21" customFormat="1" ht="16.5" outlineLevel="4" x14ac:dyDescent="0.25">
      <c r="A1537" s="99" t="s">
        <v>167</v>
      </c>
      <c r="B1537" s="14" t="s">
        <v>124</v>
      </c>
      <c r="C1537" s="2" t="s">
        <v>23</v>
      </c>
      <c r="D1537" s="13">
        <v>19.72</v>
      </c>
      <c r="E1537" s="11">
        <v>57463</v>
      </c>
      <c r="F1537" s="100">
        <f t="shared" ref="F1537:F1541" si="171">ROUND(D1537*E1537,2)</f>
        <v>1133170.3600000001</v>
      </c>
      <c r="I1537" s="39"/>
    </row>
    <row r="1538" spans="1:9" s="21" customFormat="1" ht="16.5" outlineLevel="4" x14ac:dyDescent="0.25">
      <c r="A1538" s="99" t="s">
        <v>170</v>
      </c>
      <c r="B1538" s="14" t="s">
        <v>125</v>
      </c>
      <c r="C1538" s="2" t="s">
        <v>23</v>
      </c>
      <c r="D1538" s="13">
        <v>19.64</v>
      </c>
      <c r="E1538" s="11">
        <v>119160</v>
      </c>
      <c r="F1538" s="100">
        <f t="shared" si="171"/>
        <v>2340302.4</v>
      </c>
      <c r="I1538" s="39"/>
    </row>
    <row r="1539" spans="1:9" s="21" customFormat="1" ht="16.5" outlineLevel="4" x14ac:dyDescent="0.25">
      <c r="A1539" s="99" t="s">
        <v>168</v>
      </c>
      <c r="B1539" s="14" t="s">
        <v>227</v>
      </c>
      <c r="C1539" s="2" t="s">
        <v>23</v>
      </c>
      <c r="D1539" s="13">
        <v>15.75</v>
      </c>
      <c r="E1539" s="11">
        <v>822168</v>
      </c>
      <c r="F1539" s="100">
        <f t="shared" si="171"/>
        <v>12949146</v>
      </c>
      <c r="I1539" s="39"/>
    </row>
    <row r="1540" spans="1:9" s="21" customFormat="1" ht="16.5" outlineLevel="4" x14ac:dyDescent="0.25">
      <c r="A1540" s="99" t="s">
        <v>171</v>
      </c>
      <c r="B1540" s="14" t="s">
        <v>228</v>
      </c>
      <c r="C1540" s="2" t="s">
        <v>133</v>
      </c>
      <c r="D1540" s="13">
        <v>252.74</v>
      </c>
      <c r="E1540" s="11">
        <v>8392</v>
      </c>
      <c r="F1540" s="100">
        <f t="shared" si="171"/>
        <v>2120994.08</v>
      </c>
      <c r="I1540" s="39"/>
    </row>
    <row r="1541" spans="1:9" s="21" customFormat="1" ht="16.5" outlineLevel="4" x14ac:dyDescent="0.25">
      <c r="A1541" s="99" t="s">
        <v>172</v>
      </c>
      <c r="B1541" s="14" t="s">
        <v>229</v>
      </c>
      <c r="C1541" s="2" t="s">
        <v>60</v>
      </c>
      <c r="D1541" s="13">
        <v>60.85</v>
      </c>
      <c r="E1541" s="11">
        <v>2881</v>
      </c>
      <c r="F1541" s="100">
        <f t="shared" si="171"/>
        <v>175308.85</v>
      </c>
      <c r="I1541" s="39"/>
    </row>
    <row r="1542" spans="1:9" s="21" customFormat="1" ht="34.5" customHeight="1" outlineLevel="3" x14ac:dyDescent="0.25">
      <c r="A1542" s="97" t="s">
        <v>230</v>
      </c>
      <c r="B1542" s="80" t="s">
        <v>142</v>
      </c>
      <c r="C1542" s="12"/>
      <c r="D1542" s="12"/>
      <c r="E1542" s="10"/>
      <c r="F1542" s="98">
        <f>SUM(F1543:F1547)</f>
        <v>0</v>
      </c>
      <c r="I1542" s="39"/>
    </row>
    <row r="1543" spans="1:9" s="21" customFormat="1" ht="16.5" outlineLevel="4" x14ac:dyDescent="0.25">
      <c r="A1543" s="99" t="s">
        <v>175</v>
      </c>
      <c r="B1543" s="14" t="s">
        <v>124</v>
      </c>
      <c r="C1543" s="2" t="s">
        <v>23</v>
      </c>
      <c r="D1543" s="13">
        <v>0</v>
      </c>
      <c r="E1543" s="11">
        <v>57463</v>
      </c>
      <c r="F1543" s="100">
        <f t="shared" ref="F1543:F1547" si="172">ROUND(D1543*E1543,2)</f>
        <v>0</v>
      </c>
      <c r="I1543" s="39"/>
    </row>
    <row r="1544" spans="1:9" s="21" customFormat="1" ht="16.5" outlineLevel="4" x14ac:dyDescent="0.25">
      <c r="A1544" s="99" t="s">
        <v>176</v>
      </c>
      <c r="B1544" s="14" t="s">
        <v>125</v>
      </c>
      <c r="C1544" s="2" t="s">
        <v>23</v>
      </c>
      <c r="D1544" s="13">
        <v>0</v>
      </c>
      <c r="E1544" s="11">
        <v>119160</v>
      </c>
      <c r="F1544" s="100">
        <f t="shared" si="172"/>
        <v>0</v>
      </c>
      <c r="I1544" s="39"/>
    </row>
    <row r="1545" spans="1:9" s="21" customFormat="1" ht="16.5" outlineLevel="4" x14ac:dyDescent="0.25">
      <c r="A1545" s="99" t="s">
        <v>177</v>
      </c>
      <c r="B1545" s="14" t="s">
        <v>152</v>
      </c>
      <c r="C1545" s="2" t="s">
        <v>23</v>
      </c>
      <c r="D1545" s="13">
        <v>0</v>
      </c>
      <c r="E1545" s="11">
        <v>135611</v>
      </c>
      <c r="F1545" s="100">
        <f t="shared" si="172"/>
        <v>0</v>
      </c>
      <c r="I1545" s="39"/>
    </row>
    <row r="1546" spans="1:9" s="21" customFormat="1" ht="16.5" outlineLevel="4" x14ac:dyDescent="0.25">
      <c r="A1546" s="99" t="s">
        <v>178</v>
      </c>
      <c r="B1546" s="14" t="s">
        <v>153</v>
      </c>
      <c r="C1546" s="2" t="s">
        <v>24</v>
      </c>
      <c r="D1546" s="13">
        <v>0</v>
      </c>
      <c r="E1546" s="11">
        <v>58111</v>
      </c>
      <c r="F1546" s="100">
        <f t="shared" si="172"/>
        <v>0</v>
      </c>
      <c r="I1546" s="39"/>
    </row>
    <row r="1547" spans="1:9" s="21" customFormat="1" ht="16.5" outlineLevel="4" x14ac:dyDescent="0.25">
      <c r="A1547" s="99" t="s">
        <v>179</v>
      </c>
      <c r="B1547" s="14" t="s">
        <v>154</v>
      </c>
      <c r="C1547" s="2" t="s">
        <v>23</v>
      </c>
      <c r="D1547" s="13">
        <v>0</v>
      </c>
      <c r="E1547" s="11">
        <v>686519</v>
      </c>
      <c r="F1547" s="100">
        <f t="shared" si="172"/>
        <v>0</v>
      </c>
      <c r="I1547" s="39"/>
    </row>
    <row r="1548" spans="1:9" s="21" customFormat="1" ht="30.75" customHeight="1" outlineLevel="3" x14ac:dyDescent="0.25">
      <c r="A1548" s="97" t="s">
        <v>231</v>
      </c>
      <c r="B1548" s="80" t="s">
        <v>232</v>
      </c>
      <c r="C1548" s="12"/>
      <c r="D1548" s="12"/>
      <c r="E1548" s="10"/>
      <c r="F1548" s="98">
        <f>SUM(F1549:F1557)</f>
        <v>7420344.2800000003</v>
      </c>
      <c r="I1548" s="39"/>
    </row>
    <row r="1549" spans="1:9" s="21" customFormat="1" ht="16.5" outlineLevel="4" x14ac:dyDescent="0.25">
      <c r="A1549" s="99" t="s">
        <v>233</v>
      </c>
      <c r="B1549" s="14" t="s">
        <v>160</v>
      </c>
      <c r="C1549" s="2" t="s">
        <v>60</v>
      </c>
      <c r="D1549" s="13">
        <v>144</v>
      </c>
      <c r="E1549" s="11">
        <v>18523</v>
      </c>
      <c r="F1549" s="100">
        <f t="shared" ref="F1549:F1557" si="173">ROUND(D1549*E1549,2)</f>
        <v>2667312</v>
      </c>
      <c r="I1549" s="39"/>
    </row>
    <row r="1550" spans="1:9" s="21" customFormat="1" ht="16.5" outlineLevel="4" x14ac:dyDescent="0.25">
      <c r="A1550" s="99" t="s">
        <v>234</v>
      </c>
      <c r="B1550" s="14" t="s">
        <v>161</v>
      </c>
      <c r="C1550" s="2" t="s">
        <v>133</v>
      </c>
      <c r="D1550" s="13">
        <v>165.75</v>
      </c>
      <c r="E1550" s="11">
        <v>9737</v>
      </c>
      <c r="F1550" s="100">
        <f t="shared" si="173"/>
        <v>1613907.75</v>
      </c>
      <c r="I1550" s="39"/>
    </row>
    <row r="1551" spans="1:9" s="21" customFormat="1" ht="16.5" outlineLevel="4" x14ac:dyDescent="0.25">
      <c r="A1551" s="99" t="s">
        <v>235</v>
      </c>
      <c r="B1551" s="14" t="s">
        <v>162</v>
      </c>
      <c r="C1551" s="2" t="s">
        <v>60</v>
      </c>
      <c r="D1551" s="13">
        <v>34.39</v>
      </c>
      <c r="E1551" s="11">
        <v>13442</v>
      </c>
      <c r="F1551" s="100">
        <f t="shared" si="173"/>
        <v>462270.38</v>
      </c>
      <c r="I1551" s="39"/>
    </row>
    <row r="1552" spans="1:9" s="21" customFormat="1" ht="16.5" outlineLevel="4" x14ac:dyDescent="0.25">
      <c r="A1552" s="99" t="s">
        <v>236</v>
      </c>
      <c r="B1552" s="14" t="s">
        <v>163</v>
      </c>
      <c r="C1552" s="2" t="s">
        <v>133</v>
      </c>
      <c r="D1552" s="13">
        <v>58.46</v>
      </c>
      <c r="E1552" s="11">
        <v>9033</v>
      </c>
      <c r="F1552" s="100">
        <f t="shared" si="173"/>
        <v>528069.18000000005</v>
      </c>
      <c r="I1552" s="39"/>
    </row>
    <row r="1553" spans="1:9" s="21" customFormat="1" ht="16.5" outlineLevel="4" x14ac:dyDescent="0.25">
      <c r="A1553" s="99" t="s">
        <v>237</v>
      </c>
      <c r="B1553" s="14" t="s">
        <v>164</v>
      </c>
      <c r="C1553" s="2" t="s">
        <v>23</v>
      </c>
      <c r="D1553" s="13">
        <v>5.56</v>
      </c>
      <c r="E1553" s="11">
        <v>26463</v>
      </c>
      <c r="F1553" s="100">
        <f t="shared" si="173"/>
        <v>147134.28</v>
      </c>
      <c r="I1553" s="39"/>
    </row>
    <row r="1554" spans="1:9" s="21" customFormat="1" ht="16.5" outlineLevel="4" x14ac:dyDescent="0.25">
      <c r="A1554" s="99" t="s">
        <v>238</v>
      </c>
      <c r="B1554" s="14" t="s">
        <v>165</v>
      </c>
      <c r="C1554" s="2" t="s">
        <v>23</v>
      </c>
      <c r="D1554" s="13">
        <v>0.2</v>
      </c>
      <c r="E1554" s="11">
        <v>402739</v>
      </c>
      <c r="F1554" s="100">
        <f t="shared" si="173"/>
        <v>80547.8</v>
      </c>
      <c r="I1554" s="39"/>
    </row>
    <row r="1555" spans="1:9" s="21" customFormat="1" ht="16.5" outlineLevel="4" x14ac:dyDescent="0.25">
      <c r="A1555" s="99" t="s">
        <v>239</v>
      </c>
      <c r="B1555" s="14" t="s">
        <v>166</v>
      </c>
      <c r="C1555" s="2" t="s">
        <v>23</v>
      </c>
      <c r="D1555" s="13">
        <v>1.96</v>
      </c>
      <c r="E1555" s="11">
        <v>686519</v>
      </c>
      <c r="F1555" s="100">
        <f t="shared" si="173"/>
        <v>1345577.24</v>
      </c>
      <c r="I1555" s="39"/>
    </row>
    <row r="1556" spans="1:9" s="21" customFormat="1" ht="16.5" outlineLevel="4" x14ac:dyDescent="0.25">
      <c r="A1556" s="99" t="s">
        <v>240</v>
      </c>
      <c r="B1556" s="14" t="s">
        <v>132</v>
      </c>
      <c r="C1556" s="2" t="s">
        <v>133</v>
      </c>
      <c r="D1556" s="13">
        <v>83.47</v>
      </c>
      <c r="E1556" s="11">
        <v>6895</v>
      </c>
      <c r="F1556" s="100">
        <f t="shared" si="173"/>
        <v>575525.65</v>
      </c>
      <c r="I1556" s="39"/>
    </row>
    <row r="1557" spans="1:9" s="21" customFormat="1" ht="16.5" outlineLevel="4" x14ac:dyDescent="0.25">
      <c r="A1557" s="99" t="s">
        <v>241</v>
      </c>
      <c r="B1557" s="14" t="s">
        <v>124</v>
      </c>
      <c r="C1557" s="2" t="s">
        <v>23</v>
      </c>
      <c r="D1557" s="13">
        <v>7.52</v>
      </c>
      <c r="E1557" s="11">
        <v>0</v>
      </c>
      <c r="F1557" s="100">
        <f t="shared" si="173"/>
        <v>0</v>
      </c>
      <c r="I1557" s="39"/>
    </row>
    <row r="1558" spans="1:9" s="21" customFormat="1" ht="30.75" customHeight="1" outlineLevel="3" x14ac:dyDescent="0.25">
      <c r="A1558" s="97" t="s">
        <v>242</v>
      </c>
      <c r="B1558" s="80" t="s">
        <v>173</v>
      </c>
      <c r="C1558" s="12"/>
      <c r="D1558" s="12"/>
      <c r="E1558" s="10"/>
      <c r="F1558" s="98">
        <f>SUM(F1559:F1567)</f>
        <v>19716622.289999995</v>
      </c>
      <c r="I1558" s="39"/>
    </row>
    <row r="1559" spans="1:9" s="21" customFormat="1" ht="16.5" outlineLevel="4" x14ac:dyDescent="0.25">
      <c r="A1559" s="99" t="s">
        <v>62</v>
      </c>
      <c r="B1559" s="14" t="s">
        <v>160</v>
      </c>
      <c r="C1559" s="2" t="s">
        <v>60</v>
      </c>
      <c r="D1559" s="13">
        <v>182.04</v>
      </c>
      <c r="E1559" s="11">
        <v>18523</v>
      </c>
      <c r="F1559" s="100">
        <f t="shared" ref="F1559:F1567" si="174">ROUND(D1559*E1559,2)</f>
        <v>3371926.92</v>
      </c>
      <c r="I1559" s="39"/>
    </row>
    <row r="1560" spans="1:9" s="21" customFormat="1" ht="16.5" outlineLevel="4" x14ac:dyDescent="0.25">
      <c r="A1560" s="99" t="s">
        <v>243</v>
      </c>
      <c r="B1560" s="14" t="s">
        <v>161</v>
      </c>
      <c r="C1560" s="2" t="s">
        <v>133</v>
      </c>
      <c r="D1560" s="13">
        <v>276.87</v>
      </c>
      <c r="E1560" s="11">
        <v>9737</v>
      </c>
      <c r="F1560" s="100">
        <f t="shared" si="174"/>
        <v>2695883.19</v>
      </c>
      <c r="I1560" s="39"/>
    </row>
    <row r="1561" spans="1:9" s="21" customFormat="1" ht="16.5" outlineLevel="4" x14ac:dyDescent="0.25">
      <c r="A1561" s="99" t="s">
        <v>244</v>
      </c>
      <c r="B1561" s="14" t="s">
        <v>174</v>
      </c>
      <c r="C1561" s="2" t="s">
        <v>60</v>
      </c>
      <c r="D1561" s="13">
        <v>78.760000000000005</v>
      </c>
      <c r="E1561" s="11">
        <v>13442</v>
      </c>
      <c r="F1561" s="100">
        <f t="shared" si="174"/>
        <v>1058691.92</v>
      </c>
      <c r="I1561" s="39"/>
    </row>
    <row r="1562" spans="1:9" s="21" customFormat="1" ht="16.5" outlineLevel="4" x14ac:dyDescent="0.25">
      <c r="A1562" s="99" t="s">
        <v>245</v>
      </c>
      <c r="B1562" s="14" t="s">
        <v>163</v>
      </c>
      <c r="C1562" s="2" t="s">
        <v>133</v>
      </c>
      <c r="D1562" s="13">
        <v>44.93</v>
      </c>
      <c r="E1562" s="11">
        <v>9033</v>
      </c>
      <c r="F1562" s="100">
        <f t="shared" si="174"/>
        <v>405852.69</v>
      </c>
      <c r="I1562" s="39"/>
    </row>
    <row r="1563" spans="1:9" s="21" customFormat="1" ht="16.5" outlineLevel="4" x14ac:dyDescent="0.25">
      <c r="A1563" s="99" t="s">
        <v>442</v>
      </c>
      <c r="B1563" s="14" t="s">
        <v>164</v>
      </c>
      <c r="C1563" s="2" t="s">
        <v>23</v>
      </c>
      <c r="D1563" s="13">
        <v>22.24</v>
      </c>
      <c r="E1563" s="11">
        <v>110128</v>
      </c>
      <c r="F1563" s="100">
        <f t="shared" si="174"/>
        <v>2449246.7200000002</v>
      </c>
      <c r="I1563" s="39"/>
    </row>
    <row r="1564" spans="1:9" s="21" customFormat="1" ht="16.5" outlineLevel="4" x14ac:dyDescent="0.25">
      <c r="A1564" s="99" t="s">
        <v>443</v>
      </c>
      <c r="B1564" s="14" t="s">
        <v>165</v>
      </c>
      <c r="C1564" s="2" t="s">
        <v>23</v>
      </c>
      <c r="D1564" s="13">
        <v>0.8</v>
      </c>
      <c r="E1564" s="11">
        <v>402739</v>
      </c>
      <c r="F1564" s="100">
        <f t="shared" si="174"/>
        <v>322191.2</v>
      </c>
      <c r="I1564" s="39"/>
    </row>
    <row r="1565" spans="1:9" s="21" customFormat="1" ht="16.5" outlineLevel="4" x14ac:dyDescent="0.25">
      <c r="A1565" s="99" t="s">
        <v>444</v>
      </c>
      <c r="B1565" s="14" t="s">
        <v>166</v>
      </c>
      <c r="C1565" s="2" t="s">
        <v>23</v>
      </c>
      <c r="D1565" s="13">
        <v>7.84</v>
      </c>
      <c r="E1565" s="11">
        <v>686519</v>
      </c>
      <c r="F1565" s="100">
        <f t="shared" si="174"/>
        <v>5382308.96</v>
      </c>
      <c r="I1565" s="39"/>
    </row>
    <row r="1566" spans="1:9" s="21" customFormat="1" ht="16.5" outlineLevel="4" x14ac:dyDescent="0.25">
      <c r="A1566" s="99" t="s">
        <v>445</v>
      </c>
      <c r="B1566" s="14" t="s">
        <v>132</v>
      </c>
      <c r="C1566" s="2" t="s">
        <v>133</v>
      </c>
      <c r="D1566" s="13">
        <v>333.87</v>
      </c>
      <c r="E1566" s="11">
        <v>6895</v>
      </c>
      <c r="F1566" s="100">
        <f t="shared" si="174"/>
        <v>2302033.65</v>
      </c>
      <c r="I1566" s="39"/>
    </row>
    <row r="1567" spans="1:9" s="21" customFormat="1" ht="16.5" outlineLevel="4" x14ac:dyDescent="0.25">
      <c r="A1567" s="99" t="s">
        <v>446</v>
      </c>
      <c r="B1567" s="14" t="s">
        <v>124</v>
      </c>
      <c r="C1567" s="2" t="s">
        <v>23</v>
      </c>
      <c r="D1567" s="13">
        <v>30.08</v>
      </c>
      <c r="E1567" s="11">
        <v>57463</v>
      </c>
      <c r="F1567" s="100">
        <f t="shared" si="174"/>
        <v>1728487.04</v>
      </c>
      <c r="I1567" s="39"/>
    </row>
    <row r="1568" spans="1:9" s="21" customFormat="1" ht="30.75" customHeight="1" outlineLevel="3" x14ac:dyDescent="0.25">
      <c r="A1568" s="97" t="s">
        <v>422</v>
      </c>
      <c r="B1568" s="80" t="s">
        <v>246</v>
      </c>
      <c r="C1568" s="12"/>
      <c r="D1568" s="12"/>
      <c r="E1568" s="10"/>
      <c r="F1568" s="98">
        <f>SUM(F1569:F1572)</f>
        <v>2698365.4</v>
      </c>
      <c r="I1568" s="39"/>
    </row>
    <row r="1569" spans="1:9" s="21" customFormat="1" ht="16.5" outlineLevel="4" x14ac:dyDescent="0.25">
      <c r="A1569" s="99" t="s">
        <v>447</v>
      </c>
      <c r="B1569" s="14" t="s">
        <v>160</v>
      </c>
      <c r="C1569" s="2" t="s">
        <v>60</v>
      </c>
      <c r="D1569" s="13">
        <v>91.02</v>
      </c>
      <c r="E1569" s="11">
        <v>18523</v>
      </c>
      <c r="F1569" s="100">
        <f t="shared" ref="F1569:F1572" si="175">ROUND(D1569*E1569,2)</f>
        <v>1685963.46</v>
      </c>
      <c r="I1569" s="39"/>
    </row>
    <row r="1570" spans="1:9" s="21" customFormat="1" ht="16.5" outlineLevel="4" x14ac:dyDescent="0.25">
      <c r="A1570" s="99" t="s">
        <v>448</v>
      </c>
      <c r="B1570" s="14" t="s">
        <v>161</v>
      </c>
      <c r="C1570" s="2" t="s">
        <v>133</v>
      </c>
      <c r="D1570" s="13">
        <v>43.43</v>
      </c>
      <c r="E1570" s="11">
        <v>11786</v>
      </c>
      <c r="F1570" s="100">
        <f t="shared" si="175"/>
        <v>511865.98</v>
      </c>
      <c r="I1570" s="39"/>
    </row>
    <row r="1571" spans="1:9" s="21" customFormat="1" ht="16.5" outlineLevel="4" x14ac:dyDescent="0.25">
      <c r="A1571" s="99" t="s">
        <v>449</v>
      </c>
      <c r="B1571" s="14" t="s">
        <v>162</v>
      </c>
      <c r="C1571" s="2" t="s">
        <v>60</v>
      </c>
      <c r="D1571" s="13">
        <v>18.72</v>
      </c>
      <c r="E1571" s="11">
        <v>13442</v>
      </c>
      <c r="F1571" s="100">
        <f t="shared" si="175"/>
        <v>251634.24</v>
      </c>
      <c r="I1571" s="39"/>
    </row>
    <row r="1572" spans="1:9" s="21" customFormat="1" ht="16.5" outlineLevel="4" x14ac:dyDescent="0.25">
      <c r="A1572" s="99" t="s">
        <v>450</v>
      </c>
      <c r="B1572" s="14" t="s">
        <v>163</v>
      </c>
      <c r="C1572" s="2" t="s">
        <v>133</v>
      </c>
      <c r="D1572" s="13">
        <v>22.46</v>
      </c>
      <c r="E1572" s="11">
        <v>11082</v>
      </c>
      <c r="F1572" s="100">
        <f t="shared" si="175"/>
        <v>248901.72</v>
      </c>
      <c r="I1572" s="39"/>
    </row>
    <row r="1573" spans="1:9" s="21" customFormat="1" ht="30.75" customHeight="1" outlineLevel="3" x14ac:dyDescent="0.25">
      <c r="A1573" s="97" t="s">
        <v>247</v>
      </c>
      <c r="B1573" s="80" t="s">
        <v>248</v>
      </c>
      <c r="C1573" s="12"/>
      <c r="D1573" s="12"/>
      <c r="E1573" s="10"/>
      <c r="F1573" s="98">
        <f>SUM(F1574:F1577)</f>
        <v>0</v>
      </c>
      <c r="I1573" s="39"/>
    </row>
    <row r="1574" spans="1:9" s="21" customFormat="1" ht="16.5" outlineLevel="4" x14ac:dyDescent="0.25">
      <c r="A1574" s="99" t="s">
        <v>249</v>
      </c>
      <c r="B1574" s="14" t="s">
        <v>250</v>
      </c>
      <c r="C1574" s="2" t="s">
        <v>23</v>
      </c>
      <c r="D1574" s="13">
        <v>0</v>
      </c>
      <c r="E1574" s="11">
        <v>686519</v>
      </c>
      <c r="F1574" s="100">
        <f t="shared" ref="F1574:F1577" si="176">ROUND(D1574*E1574,2)</f>
        <v>0</v>
      </c>
      <c r="I1574" s="39"/>
    </row>
    <row r="1575" spans="1:9" s="21" customFormat="1" ht="16.5" outlineLevel="4" x14ac:dyDescent="0.25">
      <c r="A1575" s="99" t="s">
        <v>451</v>
      </c>
      <c r="B1575" s="14" t="s">
        <v>251</v>
      </c>
      <c r="C1575" s="2" t="s">
        <v>24</v>
      </c>
      <c r="D1575" s="13">
        <v>0</v>
      </c>
      <c r="E1575" s="11">
        <v>102742</v>
      </c>
      <c r="F1575" s="100">
        <f t="shared" si="176"/>
        <v>0</v>
      </c>
      <c r="I1575" s="39"/>
    </row>
    <row r="1576" spans="1:9" s="21" customFormat="1" ht="16.5" outlineLevel="4" x14ac:dyDescent="0.25">
      <c r="A1576" s="99" t="s">
        <v>452</v>
      </c>
      <c r="B1576" s="14" t="s">
        <v>252</v>
      </c>
      <c r="C1576" s="2" t="s">
        <v>24</v>
      </c>
      <c r="D1576" s="13">
        <v>0</v>
      </c>
      <c r="E1576" s="11">
        <v>83680</v>
      </c>
      <c r="F1576" s="100">
        <f t="shared" si="176"/>
        <v>0</v>
      </c>
      <c r="I1576" s="39"/>
    </row>
    <row r="1577" spans="1:9" s="21" customFormat="1" ht="16.5" outlineLevel="4" x14ac:dyDescent="0.25">
      <c r="A1577" s="99" t="s">
        <v>453</v>
      </c>
      <c r="B1577" s="14" t="s">
        <v>132</v>
      </c>
      <c r="C1577" s="2" t="s">
        <v>133</v>
      </c>
      <c r="D1577" s="13">
        <v>0</v>
      </c>
      <c r="E1577" s="11">
        <v>6895</v>
      </c>
      <c r="F1577" s="100">
        <f t="shared" si="176"/>
        <v>0</v>
      </c>
      <c r="I1577" s="39"/>
    </row>
    <row r="1578" spans="1:9" s="21" customFormat="1" ht="30.75" customHeight="1" outlineLevel="3" x14ac:dyDescent="0.25">
      <c r="A1578" s="97" t="s">
        <v>423</v>
      </c>
      <c r="B1578" s="80" t="s">
        <v>253</v>
      </c>
      <c r="C1578" s="12"/>
      <c r="D1578" s="12"/>
      <c r="E1578" s="10"/>
      <c r="F1578" s="98">
        <f>SUM(F1579:F1583)</f>
        <v>0</v>
      </c>
      <c r="I1578" s="39"/>
    </row>
    <row r="1579" spans="1:9" s="21" customFormat="1" ht="16.5" outlineLevel="4" x14ac:dyDescent="0.25">
      <c r="A1579" s="99" t="s">
        <v>454</v>
      </c>
      <c r="B1579" s="14" t="s">
        <v>251</v>
      </c>
      <c r="C1579" s="2" t="s">
        <v>24</v>
      </c>
      <c r="D1579" s="13">
        <v>0</v>
      </c>
      <c r="E1579" s="11">
        <v>102742</v>
      </c>
      <c r="F1579" s="100">
        <f t="shared" ref="F1579:F1583" si="177">ROUND(D1579*E1579,2)</f>
        <v>0</v>
      </c>
      <c r="I1579" s="39"/>
    </row>
    <row r="1580" spans="1:9" s="21" customFormat="1" ht="16.5" outlineLevel="4" x14ac:dyDescent="0.25">
      <c r="A1580" s="99" t="s">
        <v>455</v>
      </c>
      <c r="B1580" s="14" t="s">
        <v>254</v>
      </c>
      <c r="C1580" s="2" t="s">
        <v>24</v>
      </c>
      <c r="D1580" s="13">
        <v>0</v>
      </c>
      <c r="E1580" s="11">
        <v>135450</v>
      </c>
      <c r="F1580" s="100">
        <f t="shared" si="177"/>
        <v>0</v>
      </c>
      <c r="I1580" s="39"/>
    </row>
    <row r="1581" spans="1:9" s="21" customFormat="1" ht="16.5" outlineLevel="4" x14ac:dyDescent="0.25">
      <c r="A1581" s="99" t="s">
        <v>456</v>
      </c>
      <c r="B1581" s="14" t="s">
        <v>250</v>
      </c>
      <c r="C1581" s="2" t="s">
        <v>23</v>
      </c>
      <c r="D1581" s="13">
        <v>0</v>
      </c>
      <c r="E1581" s="11">
        <v>686519</v>
      </c>
      <c r="F1581" s="100">
        <f t="shared" si="177"/>
        <v>0</v>
      </c>
      <c r="I1581" s="39"/>
    </row>
    <row r="1582" spans="1:9" s="21" customFormat="1" ht="16.5" outlineLevel="4" x14ac:dyDescent="0.25">
      <c r="A1582" s="99" t="s">
        <v>457</v>
      </c>
      <c r="B1582" s="14" t="s">
        <v>132</v>
      </c>
      <c r="C1582" s="2" t="s">
        <v>133</v>
      </c>
      <c r="D1582" s="13">
        <v>0</v>
      </c>
      <c r="E1582" s="11">
        <v>6895</v>
      </c>
      <c r="F1582" s="100">
        <f t="shared" si="177"/>
        <v>0</v>
      </c>
      <c r="I1582" s="39"/>
    </row>
    <row r="1583" spans="1:9" s="21" customFormat="1" ht="16.5" outlineLevel="4" x14ac:dyDescent="0.25">
      <c r="A1583" s="99" t="s">
        <v>458</v>
      </c>
      <c r="B1583" s="14" t="s">
        <v>124</v>
      </c>
      <c r="C1583" s="2" t="s">
        <v>23</v>
      </c>
      <c r="D1583" s="13">
        <v>0</v>
      </c>
      <c r="E1583" s="11">
        <v>57463</v>
      </c>
      <c r="F1583" s="100">
        <f t="shared" si="177"/>
        <v>0</v>
      </c>
      <c r="I1583" s="39"/>
    </row>
    <row r="1584" spans="1:9" s="21" customFormat="1" ht="16.5" customHeight="1" outlineLevel="2" x14ac:dyDescent="0.25">
      <c r="A1584" s="97">
        <v>5</v>
      </c>
      <c r="B1584" s="79" t="s">
        <v>255</v>
      </c>
      <c r="C1584" s="12"/>
      <c r="D1584" s="12"/>
      <c r="E1584" s="10"/>
      <c r="F1584" s="98">
        <f>F1585+F1596+F1609+F1616+F1630+F1650</f>
        <v>58269074</v>
      </c>
      <c r="I1584" s="39"/>
    </row>
    <row r="1585" spans="1:9" s="21" customFormat="1" ht="16.5" customHeight="1" outlineLevel="3" x14ac:dyDescent="0.25">
      <c r="A1585" s="97" t="s">
        <v>256</v>
      </c>
      <c r="B1585" s="79" t="s">
        <v>257</v>
      </c>
      <c r="C1585" s="12"/>
      <c r="D1585" s="12"/>
      <c r="E1585" s="10"/>
      <c r="F1585" s="98">
        <f>SUM(F1586:F1595)</f>
        <v>2688806</v>
      </c>
      <c r="I1585" s="39"/>
    </row>
    <row r="1586" spans="1:9" s="21" customFormat="1" ht="39.75" customHeight="1" outlineLevel="4" x14ac:dyDescent="0.25">
      <c r="A1586" s="99" t="s">
        <v>258</v>
      </c>
      <c r="B1586" s="14" t="s">
        <v>259</v>
      </c>
      <c r="C1586" s="2" t="s">
        <v>1</v>
      </c>
      <c r="D1586" s="13">
        <v>0</v>
      </c>
      <c r="E1586" s="11">
        <v>195850</v>
      </c>
      <c r="F1586" s="100">
        <f t="shared" ref="F1586:F1595" si="178">ROUND(D1586*E1586,2)</f>
        <v>0</v>
      </c>
      <c r="I1586" s="39"/>
    </row>
    <row r="1587" spans="1:9" s="21" customFormat="1" ht="33" outlineLevel="4" x14ac:dyDescent="0.25">
      <c r="A1587" s="99" t="s">
        <v>260</v>
      </c>
      <c r="B1587" s="14" t="s">
        <v>261</v>
      </c>
      <c r="C1587" s="2" t="s">
        <v>1</v>
      </c>
      <c r="D1587" s="13">
        <v>0</v>
      </c>
      <c r="E1587" s="11">
        <v>240387</v>
      </c>
      <c r="F1587" s="100">
        <f t="shared" si="178"/>
        <v>0</v>
      </c>
      <c r="I1587" s="39"/>
    </row>
    <row r="1588" spans="1:9" s="21" customFormat="1" ht="33" outlineLevel="4" x14ac:dyDescent="0.25">
      <c r="A1588" s="99" t="s">
        <v>262</v>
      </c>
      <c r="B1588" s="14" t="s">
        <v>263</v>
      </c>
      <c r="C1588" s="2" t="s">
        <v>1</v>
      </c>
      <c r="D1588" s="13">
        <v>0</v>
      </c>
      <c r="E1588" s="11">
        <v>581246</v>
      </c>
      <c r="F1588" s="100">
        <f t="shared" si="178"/>
        <v>0</v>
      </c>
      <c r="I1588" s="39"/>
    </row>
    <row r="1589" spans="1:9" s="21" customFormat="1" ht="33" outlineLevel="4" x14ac:dyDescent="0.25">
      <c r="A1589" s="99" t="s">
        <v>264</v>
      </c>
      <c r="B1589" s="14" t="s">
        <v>265</v>
      </c>
      <c r="C1589" s="2" t="s">
        <v>1</v>
      </c>
      <c r="D1589" s="13">
        <v>0</v>
      </c>
      <c r="E1589" s="11">
        <v>135084</v>
      </c>
      <c r="F1589" s="100">
        <f t="shared" si="178"/>
        <v>0</v>
      </c>
      <c r="I1589" s="39"/>
    </row>
    <row r="1590" spans="1:9" s="21" customFormat="1" ht="16.5" outlineLevel="4" x14ac:dyDescent="0.25">
      <c r="A1590" s="99" t="s">
        <v>266</v>
      </c>
      <c r="B1590" s="14" t="s">
        <v>267</v>
      </c>
      <c r="C1590" s="2" t="s">
        <v>1</v>
      </c>
      <c r="D1590" s="13">
        <v>0</v>
      </c>
      <c r="E1590" s="11">
        <v>21825</v>
      </c>
      <c r="F1590" s="100">
        <f t="shared" si="178"/>
        <v>0</v>
      </c>
      <c r="I1590" s="39"/>
    </row>
    <row r="1591" spans="1:9" s="21" customFormat="1" ht="16.5" outlineLevel="4" x14ac:dyDescent="0.25">
      <c r="A1591" s="99" t="s">
        <v>268</v>
      </c>
      <c r="B1591" s="14" t="s">
        <v>269</v>
      </c>
      <c r="C1591" s="2" t="s">
        <v>60</v>
      </c>
      <c r="D1591" s="13">
        <v>0</v>
      </c>
      <c r="E1591" s="11">
        <v>38025</v>
      </c>
      <c r="F1591" s="100">
        <f t="shared" si="178"/>
        <v>0</v>
      </c>
      <c r="I1591" s="39"/>
    </row>
    <row r="1592" spans="1:9" s="21" customFormat="1" ht="16.5" outlineLevel="4" x14ac:dyDescent="0.25">
      <c r="A1592" s="99" t="s">
        <v>270</v>
      </c>
      <c r="B1592" s="14" t="s">
        <v>269</v>
      </c>
      <c r="C1592" s="2" t="s">
        <v>60</v>
      </c>
      <c r="D1592" s="13">
        <v>0</v>
      </c>
      <c r="E1592" s="11">
        <v>38902</v>
      </c>
      <c r="F1592" s="100">
        <f t="shared" si="178"/>
        <v>0</v>
      </c>
      <c r="I1592" s="39"/>
    </row>
    <row r="1593" spans="1:9" s="21" customFormat="1" ht="49.5" outlineLevel="4" x14ac:dyDescent="0.25">
      <c r="A1593" s="99" t="s">
        <v>271</v>
      </c>
      <c r="B1593" s="14" t="s">
        <v>272</v>
      </c>
      <c r="C1593" s="2" t="s">
        <v>1</v>
      </c>
      <c r="D1593" s="13">
        <v>3</v>
      </c>
      <c r="E1593" s="11">
        <v>780846</v>
      </c>
      <c r="F1593" s="100">
        <f t="shared" si="178"/>
        <v>2342538</v>
      </c>
      <c r="I1593" s="39"/>
    </row>
    <row r="1594" spans="1:9" s="21" customFormat="1" ht="16.5" outlineLevel="4" x14ac:dyDescent="0.25">
      <c r="A1594" s="99" t="s">
        <v>273</v>
      </c>
      <c r="B1594" s="14" t="s">
        <v>274</v>
      </c>
      <c r="C1594" s="2" t="s">
        <v>1</v>
      </c>
      <c r="D1594" s="13">
        <v>1</v>
      </c>
      <c r="E1594" s="11">
        <v>346268</v>
      </c>
      <c r="F1594" s="100">
        <f t="shared" si="178"/>
        <v>346268</v>
      </c>
      <c r="I1594" s="39"/>
    </row>
    <row r="1595" spans="1:9" s="21" customFormat="1" ht="49.5" outlineLevel="4" x14ac:dyDescent="0.25">
      <c r="A1595" s="99" t="s">
        <v>459</v>
      </c>
      <c r="B1595" s="14" t="s">
        <v>275</v>
      </c>
      <c r="C1595" s="2" t="s">
        <v>1</v>
      </c>
      <c r="D1595" s="13">
        <v>0</v>
      </c>
      <c r="E1595" s="11">
        <v>6521</v>
      </c>
      <c r="F1595" s="100">
        <f t="shared" si="178"/>
        <v>0</v>
      </c>
      <c r="I1595" s="39"/>
    </row>
    <row r="1596" spans="1:9" s="21" customFormat="1" ht="16.5" customHeight="1" outlineLevel="3" x14ac:dyDescent="0.25">
      <c r="A1596" s="97" t="s">
        <v>276</v>
      </c>
      <c r="B1596" s="79" t="s">
        <v>277</v>
      </c>
      <c r="C1596" s="12"/>
      <c r="D1596" s="12"/>
      <c r="E1596" s="10"/>
      <c r="F1596" s="98">
        <f>SUM(F1597:F1608)</f>
        <v>1749766</v>
      </c>
      <c r="I1596" s="39"/>
    </row>
    <row r="1597" spans="1:9" s="21" customFormat="1" ht="39.75" customHeight="1" outlineLevel="4" x14ac:dyDescent="0.25">
      <c r="A1597" s="99" t="s">
        <v>278</v>
      </c>
      <c r="B1597" s="14" t="s">
        <v>279</v>
      </c>
      <c r="C1597" s="2" t="s">
        <v>1</v>
      </c>
      <c r="D1597" s="13">
        <v>0</v>
      </c>
      <c r="E1597" s="11">
        <v>495085</v>
      </c>
      <c r="F1597" s="100">
        <f t="shared" ref="F1597:F1608" si="179">ROUND(D1597*E1597,2)</f>
        <v>0</v>
      </c>
      <c r="I1597" s="39"/>
    </row>
    <row r="1598" spans="1:9" s="21" customFormat="1" ht="33" outlineLevel="4" x14ac:dyDescent="0.25">
      <c r="A1598" s="99" t="s">
        <v>280</v>
      </c>
      <c r="B1598" s="14" t="s">
        <v>281</v>
      </c>
      <c r="C1598" s="2" t="s">
        <v>1</v>
      </c>
      <c r="D1598" s="13">
        <v>2</v>
      </c>
      <c r="E1598" s="11">
        <v>272309</v>
      </c>
      <c r="F1598" s="100">
        <f t="shared" si="179"/>
        <v>544618</v>
      </c>
      <c r="I1598" s="39"/>
    </row>
    <row r="1599" spans="1:9" s="21" customFormat="1" ht="16.5" outlineLevel="4" x14ac:dyDescent="0.25">
      <c r="A1599" s="99" t="s">
        <v>282</v>
      </c>
      <c r="B1599" s="14" t="s">
        <v>283</v>
      </c>
      <c r="C1599" s="2" t="s">
        <v>1</v>
      </c>
      <c r="D1599" s="13">
        <v>2</v>
      </c>
      <c r="E1599" s="11">
        <v>272309</v>
      </c>
      <c r="F1599" s="100">
        <f t="shared" si="179"/>
        <v>544618</v>
      </c>
      <c r="I1599" s="39"/>
    </row>
    <row r="1600" spans="1:9" s="21" customFormat="1" ht="49.5" outlineLevel="4" x14ac:dyDescent="0.25">
      <c r="A1600" s="99" t="s">
        <v>284</v>
      </c>
      <c r="B1600" s="14" t="s">
        <v>285</v>
      </c>
      <c r="C1600" s="2" t="s">
        <v>1</v>
      </c>
      <c r="D1600" s="13">
        <v>0</v>
      </c>
      <c r="E1600" s="11">
        <v>291533</v>
      </c>
      <c r="F1600" s="100">
        <f t="shared" si="179"/>
        <v>0</v>
      </c>
      <c r="I1600" s="39"/>
    </row>
    <row r="1601" spans="1:9" s="21" customFormat="1" ht="49.5" outlineLevel="4" x14ac:dyDescent="0.25">
      <c r="A1601" s="99" t="s">
        <v>286</v>
      </c>
      <c r="B1601" s="14" t="s">
        <v>287</v>
      </c>
      <c r="C1601" s="2" t="s">
        <v>1</v>
      </c>
      <c r="D1601" s="13">
        <v>0</v>
      </c>
      <c r="E1601" s="11">
        <v>213818</v>
      </c>
      <c r="F1601" s="100">
        <f t="shared" si="179"/>
        <v>0</v>
      </c>
      <c r="I1601" s="39"/>
    </row>
    <row r="1602" spans="1:9" s="21" customFormat="1" ht="33" outlineLevel="4" x14ac:dyDescent="0.25">
      <c r="A1602" s="99" t="s">
        <v>288</v>
      </c>
      <c r="B1602" s="14" t="s">
        <v>289</v>
      </c>
      <c r="C1602" s="2" t="s">
        <v>1</v>
      </c>
      <c r="D1602" s="13">
        <v>4</v>
      </c>
      <c r="E1602" s="11">
        <v>26540</v>
      </c>
      <c r="F1602" s="100">
        <f t="shared" si="179"/>
        <v>106160</v>
      </c>
      <c r="I1602" s="39"/>
    </row>
    <row r="1603" spans="1:9" s="21" customFormat="1" ht="33" outlineLevel="4" x14ac:dyDescent="0.25">
      <c r="A1603" s="99" t="s">
        <v>290</v>
      </c>
      <c r="B1603" s="14" t="s">
        <v>291</v>
      </c>
      <c r="C1603" s="2" t="s">
        <v>1</v>
      </c>
      <c r="D1603" s="13">
        <v>2</v>
      </c>
      <c r="E1603" s="11">
        <v>61890</v>
      </c>
      <c r="F1603" s="100">
        <f t="shared" si="179"/>
        <v>123780</v>
      </c>
      <c r="I1603" s="39"/>
    </row>
    <row r="1604" spans="1:9" s="21" customFormat="1" ht="33" outlineLevel="4" x14ac:dyDescent="0.25">
      <c r="A1604" s="99" t="s">
        <v>292</v>
      </c>
      <c r="B1604" s="14" t="s">
        <v>293</v>
      </c>
      <c r="C1604" s="2" t="s">
        <v>1</v>
      </c>
      <c r="D1604" s="13">
        <v>10</v>
      </c>
      <c r="E1604" s="11">
        <v>34871</v>
      </c>
      <c r="F1604" s="100">
        <f t="shared" si="179"/>
        <v>348710</v>
      </c>
      <c r="I1604" s="39"/>
    </row>
    <row r="1605" spans="1:9" s="21" customFormat="1" ht="33" outlineLevel="4" x14ac:dyDescent="0.25">
      <c r="A1605" s="99" t="s">
        <v>460</v>
      </c>
      <c r="B1605" s="14" t="s">
        <v>294</v>
      </c>
      <c r="C1605" s="2" t="s">
        <v>1</v>
      </c>
      <c r="D1605" s="13">
        <v>2</v>
      </c>
      <c r="E1605" s="11">
        <v>40940</v>
      </c>
      <c r="F1605" s="100">
        <f t="shared" si="179"/>
        <v>81880</v>
      </c>
      <c r="I1605" s="39"/>
    </row>
    <row r="1606" spans="1:9" s="21" customFormat="1" ht="33" outlineLevel="4" x14ac:dyDescent="0.25">
      <c r="A1606" s="99" t="s">
        <v>461</v>
      </c>
      <c r="B1606" s="14" t="s">
        <v>295</v>
      </c>
      <c r="C1606" s="2" t="s">
        <v>1</v>
      </c>
      <c r="D1606" s="13">
        <v>0</v>
      </c>
      <c r="E1606" s="11">
        <v>198586</v>
      </c>
      <c r="F1606" s="100">
        <f t="shared" si="179"/>
        <v>0</v>
      </c>
      <c r="I1606" s="39"/>
    </row>
    <row r="1607" spans="1:9" s="21" customFormat="1" ht="16.5" outlineLevel="4" x14ac:dyDescent="0.25">
      <c r="A1607" s="99" t="s">
        <v>462</v>
      </c>
      <c r="B1607" s="14" t="s">
        <v>296</v>
      </c>
      <c r="C1607" s="2" t="s">
        <v>1</v>
      </c>
      <c r="D1607" s="13">
        <v>0</v>
      </c>
      <c r="E1607" s="11">
        <v>274447</v>
      </c>
      <c r="F1607" s="100">
        <f t="shared" si="179"/>
        <v>0</v>
      </c>
      <c r="I1607" s="39"/>
    </row>
    <row r="1608" spans="1:9" s="21" customFormat="1" ht="33" outlineLevel="4" x14ac:dyDescent="0.25">
      <c r="A1608" s="99" t="s">
        <v>463</v>
      </c>
      <c r="B1608" s="14" t="s">
        <v>297</v>
      </c>
      <c r="C1608" s="2" t="s">
        <v>1</v>
      </c>
      <c r="D1608" s="13">
        <v>0</v>
      </c>
      <c r="E1608" s="11">
        <v>49719</v>
      </c>
      <c r="F1608" s="100">
        <f t="shared" si="179"/>
        <v>0</v>
      </c>
      <c r="I1608" s="39"/>
    </row>
    <row r="1609" spans="1:9" s="21" customFormat="1" ht="16.5" customHeight="1" outlineLevel="3" x14ac:dyDescent="0.25">
      <c r="A1609" s="97" t="s">
        <v>298</v>
      </c>
      <c r="B1609" s="79" t="s">
        <v>299</v>
      </c>
      <c r="C1609" s="12"/>
      <c r="D1609" s="12"/>
      <c r="E1609" s="10"/>
      <c r="F1609" s="98">
        <f>SUM(F1610:F1615)</f>
        <v>4590243</v>
      </c>
      <c r="I1609" s="39"/>
    </row>
    <row r="1610" spans="1:9" s="21" customFormat="1" ht="39.75" customHeight="1" outlineLevel="4" x14ac:dyDescent="0.25">
      <c r="A1610" s="99" t="s">
        <v>300</v>
      </c>
      <c r="B1610" s="14" t="s">
        <v>301</v>
      </c>
      <c r="C1610" s="2" t="s">
        <v>60</v>
      </c>
      <c r="D1610" s="13">
        <v>0</v>
      </c>
      <c r="E1610" s="11">
        <v>55532</v>
      </c>
      <c r="F1610" s="100">
        <f t="shared" ref="F1610:F1615" si="180">ROUND(D1610*E1610,2)</f>
        <v>0</v>
      </c>
      <c r="I1610" s="39"/>
    </row>
    <row r="1611" spans="1:9" s="21" customFormat="1" ht="49.5" outlineLevel="4" x14ac:dyDescent="0.25">
      <c r="A1611" s="99" t="s">
        <v>302</v>
      </c>
      <c r="B1611" s="14" t="s">
        <v>303</v>
      </c>
      <c r="C1611" s="2" t="s">
        <v>60</v>
      </c>
      <c r="D1611" s="13">
        <v>0</v>
      </c>
      <c r="E1611" s="11">
        <v>70448</v>
      </c>
      <c r="F1611" s="100">
        <f t="shared" si="180"/>
        <v>0</v>
      </c>
      <c r="I1611" s="39"/>
    </row>
    <row r="1612" spans="1:9" s="21" customFormat="1" ht="49.5" outlineLevel="4" x14ac:dyDescent="0.25">
      <c r="A1612" s="99" t="s">
        <v>304</v>
      </c>
      <c r="B1612" s="14" t="s">
        <v>305</v>
      </c>
      <c r="C1612" s="2" t="s">
        <v>60</v>
      </c>
      <c r="D1612" s="13">
        <v>22</v>
      </c>
      <c r="E1612" s="11">
        <v>35514</v>
      </c>
      <c r="F1612" s="100">
        <f t="shared" si="180"/>
        <v>781308</v>
      </c>
      <c r="I1612" s="39"/>
    </row>
    <row r="1613" spans="1:9" s="21" customFormat="1" ht="49.5" outlineLevel="4" x14ac:dyDescent="0.25">
      <c r="A1613" s="99" t="s">
        <v>464</v>
      </c>
      <c r="B1613" s="14" t="s">
        <v>306</v>
      </c>
      <c r="C1613" s="2" t="s">
        <v>60</v>
      </c>
      <c r="D1613" s="13">
        <v>85</v>
      </c>
      <c r="E1613" s="11">
        <v>44811</v>
      </c>
      <c r="F1613" s="100">
        <f t="shared" si="180"/>
        <v>3808935</v>
      </c>
      <c r="I1613" s="39"/>
    </row>
    <row r="1614" spans="1:9" s="21" customFormat="1" ht="49.5" outlineLevel="4" x14ac:dyDescent="0.25">
      <c r="A1614" s="99" t="s">
        <v>465</v>
      </c>
      <c r="B1614" s="14" t="s">
        <v>307</v>
      </c>
      <c r="C1614" s="2" t="s">
        <v>60</v>
      </c>
      <c r="D1614" s="13">
        <v>0</v>
      </c>
      <c r="E1614" s="11">
        <v>46970</v>
      </c>
      <c r="F1614" s="100">
        <f t="shared" si="180"/>
        <v>0</v>
      </c>
      <c r="I1614" s="39"/>
    </row>
    <row r="1615" spans="1:9" s="21" customFormat="1" ht="49.5" outlineLevel="4" x14ac:dyDescent="0.25">
      <c r="A1615" s="99" t="s">
        <v>466</v>
      </c>
      <c r="B1615" s="14" t="s">
        <v>308</v>
      </c>
      <c r="C1615" s="2" t="s">
        <v>60</v>
      </c>
      <c r="D1615" s="13">
        <v>0</v>
      </c>
      <c r="E1615" s="11">
        <v>45086</v>
      </c>
      <c r="F1615" s="100">
        <f t="shared" si="180"/>
        <v>0</v>
      </c>
      <c r="I1615" s="39"/>
    </row>
    <row r="1616" spans="1:9" s="21" customFormat="1" ht="16.5" customHeight="1" outlineLevel="3" x14ac:dyDescent="0.25">
      <c r="A1616" s="97" t="s">
        <v>309</v>
      </c>
      <c r="B1616" s="79" t="s">
        <v>310</v>
      </c>
      <c r="C1616" s="12"/>
      <c r="D1616" s="12"/>
      <c r="E1616" s="10"/>
      <c r="F1616" s="98">
        <f>F1617+F1621+F1624</f>
        <v>18585696</v>
      </c>
      <c r="I1616" s="39"/>
    </row>
    <row r="1617" spans="1:9" s="21" customFormat="1" ht="16.5" customHeight="1" outlineLevel="4" x14ac:dyDescent="0.25">
      <c r="A1617" s="97" t="s">
        <v>311</v>
      </c>
      <c r="B1617" s="79" t="s">
        <v>312</v>
      </c>
      <c r="C1617" s="12"/>
      <c r="D1617" s="12"/>
      <c r="E1617" s="10"/>
      <c r="F1617" s="98">
        <f>SUM(F1618:F1620)</f>
        <v>9705804</v>
      </c>
      <c r="I1617" s="39"/>
    </row>
    <row r="1618" spans="1:9" s="21" customFormat="1" ht="49.5" outlineLevel="5" x14ac:dyDescent="0.25">
      <c r="A1618" s="99" t="s">
        <v>313</v>
      </c>
      <c r="B1618" s="14" t="s">
        <v>314</v>
      </c>
      <c r="C1618" s="2" t="s">
        <v>1</v>
      </c>
      <c r="D1618" s="13">
        <v>12</v>
      </c>
      <c r="E1618" s="11">
        <v>489257</v>
      </c>
      <c r="F1618" s="100">
        <f t="shared" ref="F1618:F1620" si="181">ROUND(D1618*E1618,2)</f>
        <v>5871084</v>
      </c>
      <c r="I1618" s="39"/>
    </row>
    <row r="1619" spans="1:9" s="21" customFormat="1" ht="33" outlineLevel="5" x14ac:dyDescent="0.25">
      <c r="A1619" s="99" t="s">
        <v>315</v>
      </c>
      <c r="B1619" s="14" t="s">
        <v>316</v>
      </c>
      <c r="C1619" s="2" t="s">
        <v>1</v>
      </c>
      <c r="D1619" s="13">
        <v>12</v>
      </c>
      <c r="E1619" s="11">
        <v>319560</v>
      </c>
      <c r="F1619" s="100">
        <f t="shared" si="181"/>
        <v>3834720</v>
      </c>
      <c r="I1619" s="39"/>
    </row>
    <row r="1620" spans="1:9" s="21" customFormat="1" ht="49.5" outlineLevel="5" x14ac:dyDescent="0.25">
      <c r="A1620" s="99" t="s">
        <v>317</v>
      </c>
      <c r="B1620" s="14" t="s">
        <v>318</v>
      </c>
      <c r="C1620" s="2" t="s">
        <v>1</v>
      </c>
      <c r="D1620" s="13">
        <v>0</v>
      </c>
      <c r="E1620" s="11">
        <v>214637</v>
      </c>
      <c r="F1620" s="100">
        <f t="shared" si="181"/>
        <v>0</v>
      </c>
      <c r="I1620" s="39"/>
    </row>
    <row r="1621" spans="1:9" s="21" customFormat="1" ht="16.5" customHeight="1" outlineLevel="4" x14ac:dyDescent="0.25">
      <c r="A1621" s="97" t="s">
        <v>319</v>
      </c>
      <c r="B1621" s="79" t="s">
        <v>320</v>
      </c>
      <c r="C1621" s="12"/>
      <c r="D1621" s="12"/>
      <c r="E1621" s="10"/>
      <c r="F1621" s="98">
        <f>SUM(F1622:F1623)</f>
        <v>816813</v>
      </c>
      <c r="I1621" s="39"/>
    </row>
    <row r="1622" spans="1:9" s="21" customFormat="1" ht="82.5" outlineLevel="5" x14ac:dyDescent="0.25">
      <c r="A1622" s="99" t="s">
        <v>321</v>
      </c>
      <c r="B1622" s="14" t="s">
        <v>322</v>
      </c>
      <c r="C1622" s="2" t="s">
        <v>1</v>
      </c>
      <c r="D1622" s="13">
        <v>1</v>
      </c>
      <c r="E1622" s="11">
        <v>549179</v>
      </c>
      <c r="F1622" s="100">
        <f t="shared" ref="F1622:F1623" si="182">ROUND(D1622*E1622,2)</f>
        <v>549179</v>
      </c>
      <c r="I1622" s="39"/>
    </row>
    <row r="1623" spans="1:9" s="21" customFormat="1" ht="66" outlineLevel="5" x14ac:dyDescent="0.25">
      <c r="A1623" s="99" t="s">
        <v>323</v>
      </c>
      <c r="B1623" s="14" t="s">
        <v>324</v>
      </c>
      <c r="C1623" s="2" t="s">
        <v>1</v>
      </c>
      <c r="D1623" s="13">
        <v>1</v>
      </c>
      <c r="E1623" s="11">
        <v>267634</v>
      </c>
      <c r="F1623" s="100">
        <f t="shared" si="182"/>
        <v>267634</v>
      </c>
      <c r="I1623" s="39"/>
    </row>
    <row r="1624" spans="1:9" s="21" customFormat="1" ht="16.5" customHeight="1" outlineLevel="4" x14ac:dyDescent="0.25">
      <c r="A1624" s="97" t="s">
        <v>325</v>
      </c>
      <c r="B1624" s="79" t="s">
        <v>326</v>
      </c>
      <c r="C1624" s="12"/>
      <c r="D1624" s="12"/>
      <c r="E1624" s="10"/>
      <c r="F1624" s="98">
        <f>SUM(F1625:F1629)</f>
        <v>8063079</v>
      </c>
      <c r="I1624" s="39"/>
    </row>
    <row r="1625" spans="1:9" s="21" customFormat="1" ht="49.5" outlineLevel="5" x14ac:dyDescent="0.25">
      <c r="A1625" s="99" t="s">
        <v>327</v>
      </c>
      <c r="B1625" s="14" t="s">
        <v>328</v>
      </c>
      <c r="C1625" s="2" t="s">
        <v>1</v>
      </c>
      <c r="D1625" s="13">
        <v>32</v>
      </c>
      <c r="E1625" s="11">
        <v>211072</v>
      </c>
      <c r="F1625" s="100">
        <f t="shared" ref="F1625:F1629" si="183">ROUND(D1625*E1625,2)</f>
        <v>6754304</v>
      </c>
      <c r="I1625" s="39"/>
    </row>
    <row r="1626" spans="1:9" s="21" customFormat="1" ht="49.5" outlineLevel="5" x14ac:dyDescent="0.25">
      <c r="A1626" s="99" t="s">
        <v>329</v>
      </c>
      <c r="B1626" s="14" t="s">
        <v>330</v>
      </c>
      <c r="C1626" s="2" t="s">
        <v>1</v>
      </c>
      <c r="D1626" s="13">
        <v>1</v>
      </c>
      <c r="E1626" s="11">
        <v>354389</v>
      </c>
      <c r="F1626" s="100">
        <f t="shared" si="183"/>
        <v>354389</v>
      </c>
      <c r="I1626" s="39"/>
    </row>
    <row r="1627" spans="1:9" s="21" customFormat="1" ht="49.5" outlineLevel="5" x14ac:dyDescent="0.25">
      <c r="A1627" s="99" t="s">
        <v>331</v>
      </c>
      <c r="B1627" s="14" t="s">
        <v>332</v>
      </c>
      <c r="C1627" s="2" t="s">
        <v>1</v>
      </c>
      <c r="D1627" s="13">
        <v>2</v>
      </c>
      <c r="E1627" s="11">
        <v>214707</v>
      </c>
      <c r="F1627" s="100">
        <f t="shared" si="183"/>
        <v>429414</v>
      </c>
      <c r="I1627" s="39"/>
    </row>
    <row r="1628" spans="1:9" s="21" customFormat="1" ht="33" outlineLevel="5" x14ac:dyDescent="0.25">
      <c r="A1628" s="99" t="s">
        <v>333</v>
      </c>
      <c r="B1628" s="14" t="s">
        <v>334</v>
      </c>
      <c r="C1628" s="2" t="s">
        <v>1</v>
      </c>
      <c r="D1628" s="13">
        <v>0</v>
      </c>
      <c r="E1628" s="11">
        <v>80727</v>
      </c>
      <c r="F1628" s="100">
        <f t="shared" si="183"/>
        <v>0</v>
      </c>
      <c r="I1628" s="39"/>
    </row>
    <row r="1629" spans="1:9" s="21" customFormat="1" ht="49.5" outlineLevel="5" x14ac:dyDescent="0.25">
      <c r="A1629" s="99" t="s">
        <v>467</v>
      </c>
      <c r="B1629" s="14" t="s">
        <v>335</v>
      </c>
      <c r="C1629" s="2" t="s">
        <v>1</v>
      </c>
      <c r="D1629" s="13">
        <v>7</v>
      </c>
      <c r="E1629" s="11">
        <v>74996</v>
      </c>
      <c r="F1629" s="100">
        <f t="shared" si="183"/>
        <v>524972</v>
      </c>
      <c r="I1629" s="39"/>
    </row>
    <row r="1630" spans="1:9" s="21" customFormat="1" ht="16.5" customHeight="1" outlineLevel="3" x14ac:dyDescent="0.25">
      <c r="A1630" s="97" t="s">
        <v>336</v>
      </c>
      <c r="B1630" s="79" t="s">
        <v>337</v>
      </c>
      <c r="C1630" s="12"/>
      <c r="D1630" s="12"/>
      <c r="E1630" s="10"/>
      <c r="F1630" s="98">
        <f>SUM(F1631:F1649)</f>
        <v>29987940</v>
      </c>
      <c r="I1630" s="39"/>
    </row>
    <row r="1631" spans="1:9" s="21" customFormat="1" ht="39.75" customHeight="1" outlineLevel="4" x14ac:dyDescent="0.25">
      <c r="A1631" s="99" t="s">
        <v>338</v>
      </c>
      <c r="B1631" s="14" t="s">
        <v>339</v>
      </c>
      <c r="C1631" s="2" t="s">
        <v>1</v>
      </c>
      <c r="D1631" s="13">
        <v>7</v>
      </c>
      <c r="E1631" s="11">
        <v>138353</v>
      </c>
      <c r="F1631" s="100">
        <f t="shared" ref="F1631:F1649" si="184">ROUND(D1631*E1631,2)</f>
        <v>968471</v>
      </c>
      <c r="I1631" s="39"/>
    </row>
    <row r="1632" spans="1:9" s="21" customFormat="1" ht="49.5" outlineLevel="4" x14ac:dyDescent="0.25">
      <c r="A1632" s="99" t="s">
        <v>340</v>
      </c>
      <c r="B1632" s="14" t="s">
        <v>341</v>
      </c>
      <c r="C1632" s="2" t="s">
        <v>1</v>
      </c>
      <c r="D1632" s="13">
        <v>4</v>
      </c>
      <c r="E1632" s="11">
        <v>314611</v>
      </c>
      <c r="F1632" s="100">
        <f t="shared" si="184"/>
        <v>1258444</v>
      </c>
      <c r="I1632" s="39"/>
    </row>
    <row r="1633" spans="1:9" s="21" customFormat="1" ht="66" outlineLevel="4" x14ac:dyDescent="0.25">
      <c r="A1633" s="99" t="s">
        <v>342</v>
      </c>
      <c r="B1633" s="14" t="s">
        <v>343</v>
      </c>
      <c r="C1633" s="2" t="s">
        <v>1</v>
      </c>
      <c r="D1633" s="13">
        <v>4</v>
      </c>
      <c r="E1633" s="11">
        <v>381901</v>
      </c>
      <c r="F1633" s="100">
        <f t="shared" si="184"/>
        <v>1527604</v>
      </c>
      <c r="I1633" s="39"/>
    </row>
    <row r="1634" spans="1:9" s="21" customFormat="1" ht="33" outlineLevel="4" x14ac:dyDescent="0.25">
      <c r="A1634" s="99" t="s">
        <v>344</v>
      </c>
      <c r="B1634" s="14" t="s">
        <v>345</v>
      </c>
      <c r="C1634" s="2" t="s">
        <v>1</v>
      </c>
      <c r="D1634" s="13">
        <v>5</v>
      </c>
      <c r="E1634" s="11">
        <v>247844</v>
      </c>
      <c r="F1634" s="100">
        <f t="shared" si="184"/>
        <v>1239220</v>
      </c>
      <c r="I1634" s="39"/>
    </row>
    <row r="1635" spans="1:9" s="21" customFormat="1" ht="49.5" outlineLevel="4" x14ac:dyDescent="0.25">
      <c r="A1635" s="99" t="s">
        <v>346</v>
      </c>
      <c r="B1635" s="14" t="s">
        <v>347</v>
      </c>
      <c r="C1635" s="2" t="s">
        <v>1</v>
      </c>
      <c r="D1635" s="13">
        <v>24</v>
      </c>
      <c r="E1635" s="11">
        <v>219051</v>
      </c>
      <c r="F1635" s="100">
        <f t="shared" si="184"/>
        <v>5257224</v>
      </c>
      <c r="I1635" s="39"/>
    </row>
    <row r="1636" spans="1:9" s="21" customFormat="1" ht="49.5" outlineLevel="4" x14ac:dyDescent="0.25">
      <c r="A1636" s="99" t="s">
        <v>348</v>
      </c>
      <c r="B1636" s="14" t="s">
        <v>349</v>
      </c>
      <c r="C1636" s="2" t="s">
        <v>1</v>
      </c>
      <c r="D1636" s="13">
        <v>24</v>
      </c>
      <c r="E1636" s="11">
        <v>557571</v>
      </c>
      <c r="F1636" s="100">
        <f t="shared" si="184"/>
        <v>13381704</v>
      </c>
      <c r="I1636" s="39"/>
    </row>
    <row r="1637" spans="1:9" s="21" customFormat="1" ht="49.5" outlineLevel="4" x14ac:dyDescent="0.25">
      <c r="A1637" s="99" t="s">
        <v>350</v>
      </c>
      <c r="B1637" s="14" t="s">
        <v>351</v>
      </c>
      <c r="C1637" s="2" t="s">
        <v>1</v>
      </c>
      <c r="D1637" s="13">
        <v>0</v>
      </c>
      <c r="E1637" s="11">
        <v>208656</v>
      </c>
      <c r="F1637" s="100">
        <f t="shared" si="184"/>
        <v>0</v>
      </c>
      <c r="I1637" s="39"/>
    </row>
    <row r="1638" spans="1:9" s="21" customFormat="1" ht="49.5" outlineLevel="4" x14ac:dyDescent="0.25">
      <c r="A1638" s="99" t="s">
        <v>352</v>
      </c>
      <c r="B1638" s="14" t="s">
        <v>353</v>
      </c>
      <c r="C1638" s="2" t="s">
        <v>1</v>
      </c>
      <c r="D1638" s="13">
        <v>5</v>
      </c>
      <c r="E1638" s="11">
        <v>154447</v>
      </c>
      <c r="F1638" s="100">
        <f t="shared" si="184"/>
        <v>772235</v>
      </c>
      <c r="I1638" s="39"/>
    </row>
    <row r="1639" spans="1:9" s="21" customFormat="1" ht="33" outlineLevel="4" x14ac:dyDescent="0.25">
      <c r="A1639" s="99" t="s">
        <v>354</v>
      </c>
      <c r="B1639" s="14" t="s">
        <v>355</v>
      </c>
      <c r="C1639" s="2" t="s">
        <v>1</v>
      </c>
      <c r="D1639" s="13">
        <v>3</v>
      </c>
      <c r="E1639" s="11">
        <v>120894</v>
      </c>
      <c r="F1639" s="100">
        <f t="shared" si="184"/>
        <v>362682</v>
      </c>
      <c r="I1639" s="39"/>
    </row>
    <row r="1640" spans="1:9" s="21" customFormat="1" ht="49.5" outlineLevel="4" x14ac:dyDescent="0.25">
      <c r="A1640" s="99" t="s">
        <v>356</v>
      </c>
      <c r="B1640" s="14" t="s">
        <v>357</v>
      </c>
      <c r="C1640" s="2" t="s">
        <v>1</v>
      </c>
      <c r="D1640" s="13">
        <v>4</v>
      </c>
      <c r="E1640" s="11">
        <v>262118</v>
      </c>
      <c r="F1640" s="100">
        <f t="shared" si="184"/>
        <v>1048472</v>
      </c>
      <c r="I1640" s="39"/>
    </row>
    <row r="1641" spans="1:9" s="21" customFormat="1" ht="82.5" outlineLevel="4" x14ac:dyDescent="0.25">
      <c r="A1641" s="99" t="s">
        <v>358</v>
      </c>
      <c r="B1641" s="14" t="s">
        <v>359</v>
      </c>
      <c r="C1641" s="2" t="s">
        <v>1</v>
      </c>
      <c r="D1641" s="13">
        <v>2</v>
      </c>
      <c r="E1641" s="11">
        <v>541544</v>
      </c>
      <c r="F1641" s="100">
        <f t="shared" si="184"/>
        <v>1083088</v>
      </c>
      <c r="I1641" s="39"/>
    </row>
    <row r="1642" spans="1:9" s="21" customFormat="1" ht="49.5" outlineLevel="4" x14ac:dyDescent="0.25">
      <c r="A1642" s="99" t="s">
        <v>360</v>
      </c>
      <c r="B1642" s="14" t="s">
        <v>361</v>
      </c>
      <c r="C1642" s="2" t="s">
        <v>1</v>
      </c>
      <c r="D1642" s="13">
        <v>4</v>
      </c>
      <c r="E1642" s="11">
        <v>209174</v>
      </c>
      <c r="F1642" s="100">
        <f t="shared" si="184"/>
        <v>836696</v>
      </c>
      <c r="I1642" s="39"/>
    </row>
    <row r="1643" spans="1:9" s="21" customFormat="1" ht="49.5" outlineLevel="4" x14ac:dyDescent="0.25">
      <c r="A1643" s="99" t="s">
        <v>362</v>
      </c>
      <c r="B1643" s="14" t="s">
        <v>363</v>
      </c>
      <c r="C1643" s="2" t="s">
        <v>1</v>
      </c>
      <c r="D1643" s="13">
        <v>4</v>
      </c>
      <c r="E1643" s="11">
        <v>74032</v>
      </c>
      <c r="F1643" s="100">
        <f t="shared" si="184"/>
        <v>296128</v>
      </c>
      <c r="I1643" s="39"/>
    </row>
    <row r="1644" spans="1:9" s="21" customFormat="1" ht="66" outlineLevel="4" x14ac:dyDescent="0.25">
      <c r="A1644" s="99" t="s">
        <v>364</v>
      </c>
      <c r="B1644" s="14" t="s">
        <v>365</v>
      </c>
      <c r="C1644" s="2" t="s">
        <v>1</v>
      </c>
      <c r="D1644" s="13">
        <v>6</v>
      </c>
      <c r="E1644" s="11">
        <v>188576</v>
      </c>
      <c r="F1644" s="100">
        <f t="shared" si="184"/>
        <v>1131456</v>
      </c>
      <c r="I1644" s="39"/>
    </row>
    <row r="1645" spans="1:9" s="21" customFormat="1" ht="49.5" outlineLevel="4" x14ac:dyDescent="0.25">
      <c r="A1645" s="99" t="s">
        <v>366</v>
      </c>
      <c r="B1645" s="14" t="s">
        <v>367</v>
      </c>
      <c r="C1645" s="2" t="s">
        <v>1</v>
      </c>
      <c r="D1645" s="13">
        <v>6</v>
      </c>
      <c r="E1645" s="11">
        <v>92140</v>
      </c>
      <c r="F1645" s="100">
        <f t="shared" si="184"/>
        <v>552840</v>
      </c>
      <c r="I1645" s="39"/>
    </row>
    <row r="1646" spans="1:9" s="21" customFormat="1" ht="49.5" outlineLevel="4" x14ac:dyDescent="0.25">
      <c r="A1646" s="99" t="s">
        <v>368</v>
      </c>
      <c r="B1646" s="14" t="s">
        <v>369</v>
      </c>
      <c r="C1646" s="2" t="s">
        <v>1</v>
      </c>
      <c r="D1646" s="13">
        <v>4</v>
      </c>
      <c r="E1646" s="11">
        <v>67919</v>
      </c>
      <c r="F1646" s="100">
        <f t="shared" si="184"/>
        <v>271676</v>
      </c>
      <c r="I1646" s="39"/>
    </row>
    <row r="1647" spans="1:9" s="21" customFormat="1" ht="16.5" outlineLevel="4" x14ac:dyDescent="0.25">
      <c r="A1647" s="99" t="s">
        <v>370</v>
      </c>
      <c r="B1647" s="14" t="s">
        <v>371</v>
      </c>
      <c r="C1647" s="2" t="s">
        <v>1</v>
      </c>
      <c r="D1647" s="13">
        <v>0</v>
      </c>
      <c r="E1647" s="11">
        <v>1421104</v>
      </c>
      <c r="F1647" s="100">
        <f t="shared" si="184"/>
        <v>0</v>
      </c>
      <c r="I1647" s="39"/>
    </row>
    <row r="1648" spans="1:9" s="21" customFormat="1" ht="82.5" outlineLevel="4" x14ac:dyDescent="0.25">
      <c r="A1648" s="99" t="s">
        <v>468</v>
      </c>
      <c r="B1648" s="14" t="s">
        <v>372</v>
      </c>
      <c r="C1648" s="2" t="s">
        <v>1</v>
      </c>
      <c r="D1648" s="13">
        <v>0</v>
      </c>
      <c r="E1648" s="11">
        <v>591544</v>
      </c>
      <c r="F1648" s="100">
        <f t="shared" si="184"/>
        <v>0</v>
      </c>
      <c r="I1648" s="39"/>
    </row>
    <row r="1649" spans="1:9" s="21" customFormat="1" ht="49.5" outlineLevel="4" x14ac:dyDescent="0.25">
      <c r="A1649" s="99" t="s">
        <v>469</v>
      </c>
      <c r="B1649" s="14" t="s">
        <v>373</v>
      </c>
      <c r="C1649" s="2" t="s">
        <v>1</v>
      </c>
      <c r="D1649" s="13">
        <v>0</v>
      </c>
      <c r="E1649" s="11">
        <v>475365</v>
      </c>
      <c r="F1649" s="100">
        <f t="shared" si="184"/>
        <v>0</v>
      </c>
      <c r="I1649" s="39"/>
    </row>
    <row r="1650" spans="1:9" s="21" customFormat="1" ht="16.5" customHeight="1" outlineLevel="3" x14ac:dyDescent="0.25">
      <c r="A1650" s="97" t="s">
        <v>374</v>
      </c>
      <c r="B1650" s="79" t="s">
        <v>375</v>
      </c>
      <c r="C1650" s="12"/>
      <c r="D1650" s="12"/>
      <c r="E1650" s="10"/>
      <c r="F1650" s="98">
        <f>SUM(F1651:F1653)</f>
        <v>666623</v>
      </c>
      <c r="I1650" s="39"/>
    </row>
    <row r="1651" spans="1:9" s="21" customFormat="1" ht="39.75" customHeight="1" outlineLevel="4" x14ac:dyDescent="0.25">
      <c r="A1651" s="99" t="s">
        <v>376</v>
      </c>
      <c r="B1651" s="14" t="s">
        <v>377</v>
      </c>
      <c r="C1651" s="2" t="s">
        <v>1</v>
      </c>
      <c r="D1651" s="13">
        <v>1</v>
      </c>
      <c r="E1651" s="11">
        <v>191323</v>
      </c>
      <c r="F1651" s="100">
        <f t="shared" ref="F1651:F1653" si="185">ROUND(D1651*E1651,2)</f>
        <v>191323</v>
      </c>
      <c r="I1651" s="39"/>
    </row>
    <row r="1652" spans="1:9" s="21" customFormat="1" ht="16.5" outlineLevel="4" x14ac:dyDescent="0.25">
      <c r="A1652" s="99" t="s">
        <v>378</v>
      </c>
      <c r="B1652" s="14" t="s">
        <v>379</v>
      </c>
      <c r="C1652" s="2" t="s">
        <v>1</v>
      </c>
      <c r="D1652" s="13">
        <v>4</v>
      </c>
      <c r="E1652" s="11">
        <v>118825</v>
      </c>
      <c r="F1652" s="100">
        <f t="shared" si="185"/>
        <v>475300</v>
      </c>
      <c r="I1652" s="39"/>
    </row>
    <row r="1653" spans="1:9" s="21" customFormat="1" ht="16.5" outlineLevel="4" x14ac:dyDescent="0.25">
      <c r="A1653" s="99" t="s">
        <v>380</v>
      </c>
      <c r="B1653" s="14" t="s">
        <v>381</v>
      </c>
      <c r="C1653" s="2" t="s">
        <v>1</v>
      </c>
      <c r="D1653" s="13">
        <v>0</v>
      </c>
      <c r="E1653" s="11">
        <v>319109</v>
      </c>
      <c r="F1653" s="100">
        <f t="shared" si="185"/>
        <v>0</v>
      </c>
      <c r="I1653" s="39"/>
    </row>
    <row r="1654" spans="1:9" s="21" customFormat="1" ht="16.5" customHeight="1" outlineLevel="2" x14ac:dyDescent="0.25">
      <c r="A1654" s="97">
        <v>6</v>
      </c>
      <c r="B1654" s="79" t="s">
        <v>382</v>
      </c>
      <c r="C1654" s="12"/>
      <c r="D1654" s="12"/>
      <c r="E1654" s="10"/>
      <c r="F1654" s="98">
        <f>SUM(F1655:F1665)</f>
        <v>10410807.15</v>
      </c>
      <c r="I1654" s="39"/>
    </row>
    <row r="1655" spans="1:9" s="21" customFormat="1" ht="16.5" outlineLevel="3" x14ac:dyDescent="0.25">
      <c r="A1655" s="99" t="s">
        <v>383</v>
      </c>
      <c r="B1655" s="14" t="s">
        <v>384</v>
      </c>
      <c r="C1655" s="2" t="s">
        <v>60</v>
      </c>
      <c r="D1655" s="13">
        <v>105.5</v>
      </c>
      <c r="E1655" s="11">
        <v>56656</v>
      </c>
      <c r="F1655" s="100">
        <f>ROUND(D1655*E1655,2)</f>
        <v>5977208</v>
      </c>
      <c r="I1655" s="39"/>
    </row>
    <row r="1656" spans="1:9" s="21" customFormat="1" ht="16.5" outlineLevel="3" x14ac:dyDescent="0.25">
      <c r="A1656" s="99" t="s">
        <v>385</v>
      </c>
      <c r="B1656" s="14" t="s">
        <v>386</v>
      </c>
      <c r="C1656" s="2" t="s">
        <v>60</v>
      </c>
      <c r="D1656" s="13">
        <v>11.4</v>
      </c>
      <c r="E1656" s="11">
        <v>33437</v>
      </c>
      <c r="F1656" s="100">
        <f t="shared" ref="F1656:F1665" si="186">ROUND(D1656*E1656,2)</f>
        <v>381181.8</v>
      </c>
      <c r="I1656" s="39"/>
    </row>
    <row r="1657" spans="1:9" s="21" customFormat="1" ht="16.5" outlineLevel="3" x14ac:dyDescent="0.25">
      <c r="A1657" s="99" t="s">
        <v>387</v>
      </c>
      <c r="B1657" s="14" t="s">
        <v>388</v>
      </c>
      <c r="C1657" s="2" t="s">
        <v>1</v>
      </c>
      <c r="D1657" s="13">
        <v>16</v>
      </c>
      <c r="E1657" s="11">
        <v>42142</v>
      </c>
      <c r="F1657" s="100">
        <f t="shared" si="186"/>
        <v>674272</v>
      </c>
      <c r="I1657" s="39"/>
    </row>
    <row r="1658" spans="1:9" s="21" customFormat="1" ht="16.5" outlineLevel="3" x14ac:dyDescent="0.25">
      <c r="A1658" s="99" t="s">
        <v>389</v>
      </c>
      <c r="B1658" s="14" t="s">
        <v>390</v>
      </c>
      <c r="C1658" s="2" t="s">
        <v>1</v>
      </c>
      <c r="D1658" s="13">
        <v>8</v>
      </c>
      <c r="E1658" s="11">
        <v>9025</v>
      </c>
      <c r="F1658" s="100">
        <f t="shared" si="186"/>
        <v>72200</v>
      </c>
      <c r="I1658" s="39"/>
    </row>
    <row r="1659" spans="1:9" s="21" customFormat="1" ht="16.5" outlineLevel="3" x14ac:dyDescent="0.25">
      <c r="A1659" s="99" t="s">
        <v>391</v>
      </c>
      <c r="B1659" s="14" t="s">
        <v>392</v>
      </c>
      <c r="C1659" s="2" t="s">
        <v>1</v>
      </c>
      <c r="D1659" s="13">
        <v>4</v>
      </c>
      <c r="E1659" s="11">
        <v>8161</v>
      </c>
      <c r="F1659" s="100">
        <f t="shared" si="186"/>
        <v>32644</v>
      </c>
      <c r="I1659" s="39"/>
    </row>
    <row r="1660" spans="1:9" s="21" customFormat="1" ht="16.5" outlineLevel="3" x14ac:dyDescent="0.25">
      <c r="A1660" s="99" t="s">
        <v>393</v>
      </c>
      <c r="B1660" s="14" t="s">
        <v>394</v>
      </c>
      <c r="C1660" s="2" t="s">
        <v>1</v>
      </c>
      <c r="D1660" s="13">
        <v>12</v>
      </c>
      <c r="E1660" s="11">
        <v>2259</v>
      </c>
      <c r="F1660" s="100">
        <f t="shared" si="186"/>
        <v>27108</v>
      </c>
      <c r="I1660" s="39"/>
    </row>
    <row r="1661" spans="1:9" s="21" customFormat="1" ht="16.5" outlineLevel="3" x14ac:dyDescent="0.25">
      <c r="A1661" s="99" t="s">
        <v>395</v>
      </c>
      <c r="B1661" s="14" t="s">
        <v>396</v>
      </c>
      <c r="C1661" s="2" t="s">
        <v>60</v>
      </c>
      <c r="D1661" s="13">
        <v>34.25</v>
      </c>
      <c r="E1661" s="11">
        <v>28156</v>
      </c>
      <c r="F1661" s="100">
        <f t="shared" si="186"/>
        <v>964343</v>
      </c>
      <c r="I1661" s="39"/>
    </row>
    <row r="1662" spans="1:9" s="21" customFormat="1" ht="16.5" outlineLevel="3" x14ac:dyDescent="0.25">
      <c r="A1662" s="99" t="s">
        <v>397</v>
      </c>
      <c r="B1662" s="14" t="s">
        <v>398</v>
      </c>
      <c r="C1662" s="2" t="s">
        <v>1</v>
      </c>
      <c r="D1662" s="13">
        <v>68</v>
      </c>
      <c r="E1662" s="11">
        <v>19845</v>
      </c>
      <c r="F1662" s="100">
        <f t="shared" si="186"/>
        <v>1349460</v>
      </c>
      <c r="I1662" s="39"/>
    </row>
    <row r="1663" spans="1:9" s="21" customFormat="1" ht="16.5" outlineLevel="3" x14ac:dyDescent="0.25">
      <c r="A1663" s="99" t="s">
        <v>399</v>
      </c>
      <c r="B1663" s="14" t="s">
        <v>400</v>
      </c>
      <c r="C1663" s="2" t="s">
        <v>1</v>
      </c>
      <c r="D1663" s="13">
        <v>68</v>
      </c>
      <c r="E1663" s="11">
        <v>9400</v>
      </c>
      <c r="F1663" s="100">
        <f t="shared" si="186"/>
        <v>639200</v>
      </c>
      <c r="I1663" s="39"/>
    </row>
    <row r="1664" spans="1:9" s="21" customFormat="1" ht="16.5" outlineLevel="3" x14ac:dyDescent="0.25">
      <c r="A1664" s="99" t="s">
        <v>401</v>
      </c>
      <c r="B1664" s="14" t="s">
        <v>402</v>
      </c>
      <c r="C1664" s="2" t="s">
        <v>1</v>
      </c>
      <c r="D1664" s="13">
        <v>12</v>
      </c>
      <c r="E1664" s="11">
        <v>23086</v>
      </c>
      <c r="F1664" s="100">
        <f t="shared" si="186"/>
        <v>277032</v>
      </c>
      <c r="I1664" s="39"/>
    </row>
    <row r="1665" spans="1:15" s="21" customFormat="1" ht="16.5" outlineLevel="3" x14ac:dyDescent="0.25">
      <c r="A1665" s="99" t="s">
        <v>403</v>
      </c>
      <c r="B1665" s="14" t="s">
        <v>404</v>
      </c>
      <c r="C1665" s="2" t="s">
        <v>23</v>
      </c>
      <c r="D1665" s="13">
        <v>0.13</v>
      </c>
      <c r="E1665" s="11">
        <v>124295</v>
      </c>
      <c r="F1665" s="100">
        <f t="shared" si="186"/>
        <v>16158.35</v>
      </c>
      <c r="I1665" s="39"/>
    </row>
    <row r="1666" spans="1:15" ht="34.5" customHeight="1" outlineLevel="1" x14ac:dyDescent="0.2">
      <c r="A1666" s="95" t="s">
        <v>411</v>
      </c>
      <c r="B1666" s="78"/>
      <c r="C1666" s="78"/>
      <c r="D1666" s="78"/>
      <c r="E1666" s="78"/>
      <c r="F1666" s="96">
        <f>ROUND(F1667+F1674+F1689+F1748+F1821+F1891,0)</f>
        <v>181366790</v>
      </c>
      <c r="G1666" s="22"/>
      <c r="H1666" s="21"/>
      <c r="I1666" s="39"/>
      <c r="J1666" s="21"/>
      <c r="K1666" s="21"/>
      <c r="L1666" s="21"/>
      <c r="M1666" s="21"/>
      <c r="N1666" s="21"/>
      <c r="O1666" s="21"/>
    </row>
    <row r="1667" spans="1:15" s="21" customFormat="1" ht="16.5" customHeight="1" outlineLevel="2" x14ac:dyDescent="0.25">
      <c r="A1667" s="97">
        <v>1</v>
      </c>
      <c r="B1667" s="79" t="s">
        <v>180</v>
      </c>
      <c r="C1667" s="12"/>
      <c r="D1667" s="12"/>
      <c r="E1667" s="10"/>
      <c r="F1667" s="98">
        <f>SUM(F1668:F1673)</f>
        <v>4342989.26</v>
      </c>
      <c r="I1667" s="39"/>
    </row>
    <row r="1668" spans="1:15" s="21" customFormat="1" ht="16.5" outlineLevel="3" x14ac:dyDescent="0.25">
      <c r="A1668" s="99" t="s">
        <v>10</v>
      </c>
      <c r="B1668" s="14" t="s">
        <v>16</v>
      </c>
      <c r="C1668" s="2" t="s">
        <v>22</v>
      </c>
      <c r="D1668" s="13">
        <v>1</v>
      </c>
      <c r="E1668" s="11">
        <v>207747</v>
      </c>
      <c r="F1668" s="100">
        <f>ROUND(D1668*E1668,2)</f>
        <v>207747</v>
      </c>
      <c r="I1668" s="39"/>
    </row>
    <row r="1669" spans="1:15" s="21" customFormat="1" ht="16.5" outlineLevel="3" x14ac:dyDescent="0.25">
      <c r="A1669" s="99" t="s">
        <v>11</v>
      </c>
      <c r="B1669" s="14" t="s">
        <v>17</v>
      </c>
      <c r="C1669" s="2" t="s">
        <v>1</v>
      </c>
      <c r="D1669" s="13">
        <v>19</v>
      </c>
      <c r="E1669" s="11">
        <v>30788</v>
      </c>
      <c r="F1669" s="100">
        <f t="shared" ref="F1669:F1673" si="187">ROUND(D1669*E1669,2)</f>
        <v>584972</v>
      </c>
      <c r="I1669" s="39"/>
    </row>
    <row r="1670" spans="1:15" s="21" customFormat="1" ht="16.5" outlineLevel="3" x14ac:dyDescent="0.25">
      <c r="A1670" s="99" t="s">
        <v>12</v>
      </c>
      <c r="B1670" s="14" t="s">
        <v>18</v>
      </c>
      <c r="C1670" s="2" t="s">
        <v>1</v>
      </c>
      <c r="D1670" s="13">
        <v>3</v>
      </c>
      <c r="E1670" s="11">
        <v>71723</v>
      </c>
      <c r="F1670" s="100">
        <f t="shared" si="187"/>
        <v>215169</v>
      </c>
      <c r="I1670" s="39"/>
    </row>
    <row r="1671" spans="1:15" s="21" customFormat="1" ht="16.5" outlineLevel="3" x14ac:dyDescent="0.25">
      <c r="A1671" s="99" t="s">
        <v>13</v>
      </c>
      <c r="B1671" s="14" t="s">
        <v>19</v>
      </c>
      <c r="C1671" s="2" t="s">
        <v>23</v>
      </c>
      <c r="D1671" s="13">
        <v>18.73</v>
      </c>
      <c r="E1671" s="11">
        <v>178062</v>
      </c>
      <c r="F1671" s="100">
        <f t="shared" si="187"/>
        <v>3335101.26</v>
      </c>
      <c r="I1671" s="39"/>
    </row>
    <row r="1672" spans="1:15" s="21" customFormat="1" ht="16.5" outlineLevel="3" x14ac:dyDescent="0.25">
      <c r="A1672" s="99" t="s">
        <v>14</v>
      </c>
      <c r="B1672" s="14" t="s">
        <v>20</v>
      </c>
      <c r="C1672" s="2" t="s">
        <v>24</v>
      </c>
      <c r="D1672" s="13">
        <v>0</v>
      </c>
      <c r="E1672" s="11">
        <v>7502</v>
      </c>
      <c r="F1672" s="100">
        <f t="shared" si="187"/>
        <v>0</v>
      </c>
      <c r="I1672" s="39"/>
    </row>
    <row r="1673" spans="1:15" s="21" customFormat="1" ht="16.5" outlineLevel="3" x14ac:dyDescent="0.25">
      <c r="A1673" s="99" t="s">
        <v>15</v>
      </c>
      <c r="B1673" s="14" t="s">
        <v>21</v>
      </c>
      <c r="C1673" s="2" t="s">
        <v>24</v>
      </c>
      <c r="D1673" s="13">
        <v>0</v>
      </c>
      <c r="E1673" s="11">
        <v>155477</v>
      </c>
      <c r="F1673" s="100">
        <f t="shared" si="187"/>
        <v>0</v>
      </c>
      <c r="I1673" s="39"/>
    </row>
    <row r="1674" spans="1:15" s="21" customFormat="1" ht="16.5" customHeight="1" outlineLevel="2" x14ac:dyDescent="0.25">
      <c r="A1674" s="97">
        <v>2</v>
      </c>
      <c r="B1674" s="79" t="s">
        <v>182</v>
      </c>
      <c r="C1674" s="12"/>
      <c r="D1674" s="12"/>
      <c r="E1674" s="10"/>
      <c r="F1674" s="98">
        <f>SUM(F1675:F1688)</f>
        <v>4264885.59</v>
      </c>
      <c r="I1674" s="39"/>
    </row>
    <row r="1675" spans="1:15" s="21" customFormat="1" ht="33" outlineLevel="3" x14ac:dyDescent="0.25">
      <c r="A1675" s="99" t="s">
        <v>25</v>
      </c>
      <c r="B1675" s="14" t="s">
        <v>32</v>
      </c>
      <c r="C1675" s="2" t="s">
        <v>60</v>
      </c>
      <c r="D1675" s="13">
        <v>0</v>
      </c>
      <c r="E1675" s="11">
        <v>85059</v>
      </c>
      <c r="F1675" s="100">
        <f>ROUND(D1675*E1675,2)</f>
        <v>0</v>
      </c>
      <c r="I1675" s="39"/>
    </row>
    <row r="1676" spans="1:15" s="21" customFormat="1" ht="33" outlineLevel="3" x14ac:dyDescent="0.25">
      <c r="A1676" s="99" t="s">
        <v>26</v>
      </c>
      <c r="B1676" s="14" t="s">
        <v>33</v>
      </c>
      <c r="C1676" s="2" t="s">
        <v>60</v>
      </c>
      <c r="D1676" s="13">
        <v>0</v>
      </c>
      <c r="E1676" s="11">
        <v>42859</v>
      </c>
      <c r="F1676" s="100">
        <f t="shared" ref="F1676:F1688" si="188">ROUND(D1676*E1676,2)</f>
        <v>0</v>
      </c>
      <c r="I1676" s="39"/>
    </row>
    <row r="1677" spans="1:15" s="21" customFormat="1" ht="16.5" outlineLevel="3" x14ac:dyDescent="0.25">
      <c r="A1677" s="99" t="s">
        <v>27</v>
      </c>
      <c r="B1677" s="14" t="s">
        <v>34</v>
      </c>
      <c r="C1677" s="2" t="s">
        <v>24</v>
      </c>
      <c r="D1677" s="13">
        <v>0</v>
      </c>
      <c r="E1677" s="11">
        <v>52206</v>
      </c>
      <c r="F1677" s="100">
        <f t="shared" si="188"/>
        <v>0</v>
      </c>
      <c r="I1677" s="39"/>
    </row>
    <row r="1678" spans="1:15" s="21" customFormat="1" ht="16.5" outlineLevel="3" x14ac:dyDescent="0.25">
      <c r="A1678" s="99" t="s">
        <v>28</v>
      </c>
      <c r="B1678" s="14" t="s">
        <v>35</v>
      </c>
      <c r="C1678" s="2" t="s">
        <v>24</v>
      </c>
      <c r="D1678" s="13">
        <v>366.55</v>
      </c>
      <c r="E1678" s="11">
        <v>10732</v>
      </c>
      <c r="F1678" s="100">
        <f t="shared" si="188"/>
        <v>3933814.6</v>
      </c>
      <c r="I1678" s="39"/>
    </row>
    <row r="1679" spans="1:15" s="21" customFormat="1" ht="16.5" outlineLevel="3" x14ac:dyDescent="0.25">
      <c r="A1679" s="99" t="s">
        <v>29</v>
      </c>
      <c r="B1679" s="14" t="s">
        <v>36</v>
      </c>
      <c r="C1679" s="2" t="s">
        <v>24</v>
      </c>
      <c r="D1679" s="13">
        <v>0</v>
      </c>
      <c r="E1679" s="11">
        <v>10732</v>
      </c>
      <c r="F1679" s="100">
        <f t="shared" si="188"/>
        <v>0</v>
      </c>
      <c r="I1679" s="39"/>
    </row>
    <row r="1680" spans="1:15" s="21" customFormat="1" ht="16.5" outlineLevel="3" x14ac:dyDescent="0.25">
      <c r="A1680" s="99" t="s">
        <v>30</v>
      </c>
      <c r="B1680" s="14" t="s">
        <v>37</v>
      </c>
      <c r="C1680" s="2" t="s">
        <v>24</v>
      </c>
      <c r="D1680" s="13">
        <v>2.0499999999999998</v>
      </c>
      <c r="E1680" s="11">
        <v>10913</v>
      </c>
      <c r="F1680" s="100">
        <f t="shared" si="188"/>
        <v>22371.65</v>
      </c>
      <c r="I1680" s="39"/>
    </row>
    <row r="1681" spans="1:9" s="21" customFormat="1" ht="16.5" outlineLevel="3" x14ac:dyDescent="0.25">
      <c r="A1681" s="99" t="s">
        <v>31</v>
      </c>
      <c r="B1681" s="14" t="s">
        <v>38</v>
      </c>
      <c r="C1681" s="2" t="s">
        <v>24</v>
      </c>
      <c r="D1681" s="13">
        <v>6.85</v>
      </c>
      <c r="E1681" s="11">
        <v>10913</v>
      </c>
      <c r="F1681" s="100">
        <f t="shared" si="188"/>
        <v>74754.05</v>
      </c>
      <c r="I1681" s="39"/>
    </row>
    <row r="1682" spans="1:9" s="21" customFormat="1" ht="16.5" outlineLevel="3" x14ac:dyDescent="0.25">
      <c r="A1682" s="99" t="s">
        <v>183</v>
      </c>
      <c r="B1682" s="14" t="s">
        <v>39</v>
      </c>
      <c r="C1682" s="2" t="s">
        <v>24</v>
      </c>
      <c r="D1682" s="13">
        <v>0</v>
      </c>
      <c r="E1682" s="11">
        <v>3688</v>
      </c>
      <c r="F1682" s="100">
        <f t="shared" si="188"/>
        <v>0</v>
      </c>
      <c r="I1682" s="39"/>
    </row>
    <row r="1683" spans="1:9" s="21" customFormat="1" ht="16.5" outlineLevel="3" x14ac:dyDescent="0.25">
      <c r="A1683" s="99" t="s">
        <v>184</v>
      </c>
      <c r="B1683" s="14" t="s">
        <v>40</v>
      </c>
      <c r="C1683" s="2" t="s">
        <v>24</v>
      </c>
      <c r="D1683" s="13">
        <v>0</v>
      </c>
      <c r="E1683" s="11">
        <v>3941</v>
      </c>
      <c r="F1683" s="100">
        <f t="shared" si="188"/>
        <v>0</v>
      </c>
      <c r="I1683" s="39"/>
    </row>
    <row r="1684" spans="1:9" s="21" customFormat="1" ht="16.5" outlineLevel="3" x14ac:dyDescent="0.25">
      <c r="A1684" s="99" t="s">
        <v>185</v>
      </c>
      <c r="B1684" s="14" t="s">
        <v>41</v>
      </c>
      <c r="C1684" s="2" t="s">
        <v>24</v>
      </c>
      <c r="D1684" s="13">
        <v>4.1399999999999997</v>
      </c>
      <c r="E1684" s="11">
        <v>7373</v>
      </c>
      <c r="F1684" s="100">
        <f t="shared" si="188"/>
        <v>30524.22</v>
      </c>
      <c r="I1684" s="39"/>
    </row>
    <row r="1685" spans="1:9" s="21" customFormat="1" ht="16.5" outlineLevel="3" x14ac:dyDescent="0.25">
      <c r="A1685" s="99" t="s">
        <v>419</v>
      </c>
      <c r="B1685" s="14" t="s">
        <v>42</v>
      </c>
      <c r="C1685" s="2" t="s">
        <v>24</v>
      </c>
      <c r="D1685" s="13">
        <v>27.59</v>
      </c>
      <c r="E1685" s="11">
        <v>7373</v>
      </c>
      <c r="F1685" s="100">
        <f t="shared" si="188"/>
        <v>203421.07</v>
      </c>
      <c r="I1685" s="39"/>
    </row>
    <row r="1686" spans="1:9" s="21" customFormat="1" ht="16.5" outlineLevel="3" x14ac:dyDescent="0.25">
      <c r="A1686" s="99" t="s">
        <v>420</v>
      </c>
      <c r="B1686" s="14" t="s">
        <v>43</v>
      </c>
      <c r="C1686" s="2" t="s">
        <v>23</v>
      </c>
      <c r="D1686" s="13">
        <v>0</v>
      </c>
      <c r="E1686" s="11">
        <v>222819</v>
      </c>
      <c r="F1686" s="100">
        <f t="shared" si="188"/>
        <v>0</v>
      </c>
      <c r="I1686" s="39"/>
    </row>
    <row r="1687" spans="1:9" s="21" customFormat="1" ht="16.5" outlineLevel="3" x14ac:dyDescent="0.25">
      <c r="A1687" s="99" t="s">
        <v>421</v>
      </c>
      <c r="B1687" s="14" t="s">
        <v>44</v>
      </c>
      <c r="C1687" s="2" t="s">
        <v>186</v>
      </c>
      <c r="D1687" s="13">
        <v>0</v>
      </c>
      <c r="E1687" s="11">
        <v>53151</v>
      </c>
      <c r="F1687" s="100">
        <f t="shared" si="188"/>
        <v>0</v>
      </c>
      <c r="I1687" s="39"/>
    </row>
    <row r="1688" spans="1:9" s="21" customFormat="1" ht="16.5" outlineLevel="3" x14ac:dyDescent="0.25">
      <c r="A1688" s="99" t="s">
        <v>424</v>
      </c>
      <c r="B1688" s="14" t="s">
        <v>45</v>
      </c>
      <c r="C1688" s="2" t="s">
        <v>24</v>
      </c>
      <c r="D1688" s="13">
        <v>0</v>
      </c>
      <c r="E1688" s="11">
        <v>13374</v>
      </c>
      <c r="F1688" s="100">
        <f t="shared" si="188"/>
        <v>0</v>
      </c>
      <c r="I1688" s="39"/>
    </row>
    <row r="1689" spans="1:9" s="21" customFormat="1" ht="16.5" customHeight="1" outlineLevel="2" x14ac:dyDescent="0.25">
      <c r="A1689" s="97">
        <v>3</v>
      </c>
      <c r="B1689" s="79" t="s">
        <v>187</v>
      </c>
      <c r="C1689" s="12"/>
      <c r="D1689" s="12"/>
      <c r="E1689" s="10"/>
      <c r="F1689" s="98">
        <f>F1690+F1699+F1705+F1716+F1721+F1730</f>
        <v>100637153.5</v>
      </c>
      <c r="I1689" s="39"/>
    </row>
    <row r="1690" spans="1:9" s="21" customFormat="1" ht="16.5" customHeight="1" outlineLevel="3" x14ac:dyDescent="0.25">
      <c r="A1690" s="97" t="s">
        <v>188</v>
      </c>
      <c r="B1690" s="79" t="s">
        <v>189</v>
      </c>
      <c r="C1690" s="12"/>
      <c r="D1690" s="12"/>
      <c r="E1690" s="10"/>
      <c r="F1690" s="98">
        <f>SUM(F1691:F1698)</f>
        <v>54691708.840000004</v>
      </c>
      <c r="I1690" s="39"/>
    </row>
    <row r="1691" spans="1:9" s="21" customFormat="1" ht="16.5" outlineLevel="4" x14ac:dyDescent="0.25">
      <c r="A1691" s="99" t="s">
        <v>52</v>
      </c>
      <c r="B1691" s="14" t="s">
        <v>46</v>
      </c>
      <c r="C1691" s="2" t="s">
        <v>24</v>
      </c>
      <c r="D1691" s="13">
        <v>366.55</v>
      </c>
      <c r="E1691" s="11">
        <v>100634</v>
      </c>
      <c r="F1691" s="100">
        <f t="shared" ref="F1691:F1698" si="189">ROUND(D1691*E1691,2)</f>
        <v>36887392.700000003</v>
      </c>
      <c r="I1691" s="39"/>
    </row>
    <row r="1692" spans="1:9" s="21" customFormat="1" ht="16.5" outlineLevel="4" x14ac:dyDescent="0.25">
      <c r="A1692" s="99" t="s">
        <v>53</v>
      </c>
      <c r="B1692" s="14" t="s">
        <v>47</v>
      </c>
      <c r="C1692" s="2" t="s">
        <v>24</v>
      </c>
      <c r="D1692" s="13">
        <v>0</v>
      </c>
      <c r="E1692" s="11">
        <v>54849</v>
      </c>
      <c r="F1692" s="100">
        <f t="shared" si="189"/>
        <v>0</v>
      </c>
      <c r="I1692" s="39"/>
    </row>
    <row r="1693" spans="1:9" s="21" customFormat="1" ht="16.5" outlineLevel="4" x14ac:dyDescent="0.25">
      <c r="A1693" s="99" t="s">
        <v>54</v>
      </c>
      <c r="B1693" s="14" t="s">
        <v>48</v>
      </c>
      <c r="C1693" s="2" t="s">
        <v>24</v>
      </c>
      <c r="D1693" s="13">
        <v>0</v>
      </c>
      <c r="E1693" s="11">
        <v>48251</v>
      </c>
      <c r="F1693" s="100">
        <f t="shared" si="189"/>
        <v>0</v>
      </c>
      <c r="I1693" s="39"/>
    </row>
    <row r="1694" spans="1:9" s="21" customFormat="1" ht="16.5" outlineLevel="4" x14ac:dyDescent="0.25">
      <c r="A1694" s="99" t="s">
        <v>428</v>
      </c>
      <c r="B1694" s="14" t="s">
        <v>49</v>
      </c>
      <c r="C1694" s="2" t="s">
        <v>60</v>
      </c>
      <c r="D1694" s="13">
        <v>168.4</v>
      </c>
      <c r="E1694" s="11">
        <v>92231</v>
      </c>
      <c r="F1694" s="100">
        <f t="shared" si="189"/>
        <v>15531700.4</v>
      </c>
      <c r="I1694" s="39"/>
    </row>
    <row r="1695" spans="1:9" s="21" customFormat="1" ht="16.5" outlineLevel="4" x14ac:dyDescent="0.25">
      <c r="A1695" s="99" t="s">
        <v>429</v>
      </c>
      <c r="B1695" s="14" t="s">
        <v>50</v>
      </c>
      <c r="C1695" s="2" t="s">
        <v>24</v>
      </c>
      <c r="D1695" s="13">
        <v>49.38</v>
      </c>
      <c r="E1695" s="11">
        <v>46023</v>
      </c>
      <c r="F1695" s="100">
        <f t="shared" si="189"/>
        <v>2272615.7400000002</v>
      </c>
      <c r="I1695" s="39"/>
    </row>
    <row r="1696" spans="1:9" s="21" customFormat="1" ht="33" outlineLevel="4" x14ac:dyDescent="0.25">
      <c r="A1696" s="99" t="s">
        <v>430</v>
      </c>
      <c r="B1696" s="14" t="s">
        <v>51</v>
      </c>
      <c r="C1696" s="2" t="s">
        <v>24</v>
      </c>
      <c r="D1696" s="13">
        <v>0</v>
      </c>
      <c r="E1696" s="11">
        <v>5656</v>
      </c>
      <c r="F1696" s="100">
        <f t="shared" si="189"/>
        <v>0</v>
      </c>
      <c r="I1696" s="39"/>
    </row>
    <row r="1697" spans="1:9" s="21" customFormat="1" ht="16.5" outlineLevel="4" x14ac:dyDescent="0.25">
      <c r="A1697" s="99" t="s">
        <v>431</v>
      </c>
      <c r="B1697" s="14" t="s">
        <v>190</v>
      </c>
      <c r="C1697" s="2" t="s">
        <v>24</v>
      </c>
      <c r="D1697" s="13">
        <v>0</v>
      </c>
      <c r="E1697" s="11">
        <v>15477</v>
      </c>
      <c r="F1697" s="100">
        <f t="shared" si="189"/>
        <v>0</v>
      </c>
      <c r="I1697" s="39"/>
    </row>
    <row r="1698" spans="1:9" s="21" customFormat="1" ht="16.5" outlineLevel="4" x14ac:dyDescent="0.25">
      <c r="A1698" s="99" t="s">
        <v>432</v>
      </c>
      <c r="B1698" s="14" t="s">
        <v>191</v>
      </c>
      <c r="C1698" s="2" t="s">
        <v>24</v>
      </c>
      <c r="D1698" s="13">
        <v>0</v>
      </c>
      <c r="E1698" s="11">
        <v>52864</v>
      </c>
      <c r="F1698" s="100">
        <f t="shared" si="189"/>
        <v>0</v>
      </c>
      <c r="I1698" s="39"/>
    </row>
    <row r="1699" spans="1:9" s="21" customFormat="1" ht="16.5" customHeight="1" outlineLevel="3" x14ac:dyDescent="0.25">
      <c r="A1699" s="97" t="s">
        <v>192</v>
      </c>
      <c r="B1699" s="79" t="s">
        <v>193</v>
      </c>
      <c r="C1699" s="12"/>
      <c r="D1699" s="12"/>
      <c r="E1699" s="10"/>
      <c r="F1699" s="98">
        <f>SUM(F1700:F1704)</f>
        <v>1964948.8</v>
      </c>
      <c r="I1699" s="39"/>
    </row>
    <row r="1700" spans="1:9" s="21" customFormat="1" ht="16.5" outlineLevel="4" x14ac:dyDescent="0.25">
      <c r="A1700" s="99" t="s">
        <v>61</v>
      </c>
      <c r="B1700" s="14" t="s">
        <v>55</v>
      </c>
      <c r="C1700" s="2" t="s">
        <v>23</v>
      </c>
      <c r="D1700" s="13">
        <v>0.44</v>
      </c>
      <c r="E1700" s="11">
        <v>426584</v>
      </c>
      <c r="F1700" s="100">
        <f t="shared" ref="F1700:F1704" si="190">ROUND(D1700*E1700,2)</f>
        <v>187696.96</v>
      </c>
      <c r="I1700" s="39"/>
    </row>
    <row r="1701" spans="1:9" s="21" customFormat="1" ht="16.5" outlineLevel="4" x14ac:dyDescent="0.25">
      <c r="A1701" s="99" t="s">
        <v>63</v>
      </c>
      <c r="B1701" s="14" t="s">
        <v>56</v>
      </c>
      <c r="C1701" s="2" t="s">
        <v>24</v>
      </c>
      <c r="D1701" s="13">
        <v>68.989999999999995</v>
      </c>
      <c r="E1701" s="11">
        <v>21678</v>
      </c>
      <c r="F1701" s="100">
        <f t="shared" si="190"/>
        <v>1495565.22</v>
      </c>
      <c r="I1701" s="39"/>
    </row>
    <row r="1702" spans="1:9" s="21" customFormat="1" ht="16.5" outlineLevel="4" x14ac:dyDescent="0.25">
      <c r="A1702" s="99" t="s">
        <v>64</v>
      </c>
      <c r="B1702" s="14" t="s">
        <v>57</v>
      </c>
      <c r="C1702" s="2" t="s">
        <v>24</v>
      </c>
      <c r="D1702" s="13">
        <v>0</v>
      </c>
      <c r="E1702" s="11">
        <v>17214</v>
      </c>
      <c r="F1702" s="100">
        <f t="shared" si="190"/>
        <v>0</v>
      </c>
      <c r="I1702" s="39"/>
    </row>
    <row r="1703" spans="1:9" s="21" customFormat="1" ht="16.5" outlineLevel="4" x14ac:dyDescent="0.25">
      <c r="A1703" s="99" t="s">
        <v>65</v>
      </c>
      <c r="B1703" s="14" t="s">
        <v>58</v>
      </c>
      <c r="C1703" s="2" t="s">
        <v>60</v>
      </c>
      <c r="D1703" s="13">
        <v>31.18</v>
      </c>
      <c r="E1703" s="11">
        <v>7221</v>
      </c>
      <c r="F1703" s="100">
        <f t="shared" si="190"/>
        <v>225150.78</v>
      </c>
      <c r="I1703" s="39"/>
    </row>
    <row r="1704" spans="1:9" s="21" customFormat="1" ht="16.5" outlineLevel="4" x14ac:dyDescent="0.25">
      <c r="A1704" s="99" t="s">
        <v>433</v>
      </c>
      <c r="B1704" s="14" t="s">
        <v>59</v>
      </c>
      <c r="C1704" s="2" t="s">
        <v>24</v>
      </c>
      <c r="D1704" s="13">
        <v>4.1399999999999997</v>
      </c>
      <c r="E1704" s="11">
        <v>13656</v>
      </c>
      <c r="F1704" s="100">
        <f t="shared" si="190"/>
        <v>56535.839999999997</v>
      </c>
      <c r="I1704" s="39"/>
    </row>
    <row r="1705" spans="1:9" s="21" customFormat="1" ht="16.5" customHeight="1" outlineLevel="3" x14ac:dyDescent="0.25">
      <c r="A1705" s="97" t="s">
        <v>194</v>
      </c>
      <c r="B1705" s="79" t="s">
        <v>195</v>
      </c>
      <c r="C1705" s="12"/>
      <c r="D1705" s="12"/>
      <c r="E1705" s="10"/>
      <c r="F1705" s="98">
        <f>SUM(F1706:F1715)</f>
        <v>9287436.9399999995</v>
      </c>
      <c r="I1705" s="39"/>
    </row>
    <row r="1706" spans="1:9" s="21" customFormat="1" ht="33" outlineLevel="4" x14ac:dyDescent="0.25">
      <c r="A1706" s="99" t="s">
        <v>77</v>
      </c>
      <c r="B1706" s="14" t="s">
        <v>66</v>
      </c>
      <c r="C1706" s="2" t="s">
        <v>24</v>
      </c>
      <c r="D1706" s="13">
        <v>2.0499999999999998</v>
      </c>
      <c r="E1706" s="11">
        <v>298241</v>
      </c>
      <c r="F1706" s="100">
        <f t="shared" ref="F1706:F1715" si="191">ROUND(D1706*E1706,2)</f>
        <v>611394.05000000005</v>
      </c>
      <c r="I1706" s="39"/>
    </row>
    <row r="1707" spans="1:9" s="21" customFormat="1" ht="16.5" outlineLevel="4" x14ac:dyDescent="0.25">
      <c r="A1707" s="99" t="s">
        <v>79</v>
      </c>
      <c r="B1707" s="14" t="s">
        <v>67</v>
      </c>
      <c r="C1707" s="2" t="s">
        <v>1</v>
      </c>
      <c r="D1707" s="13">
        <v>6</v>
      </c>
      <c r="E1707" s="11">
        <v>147712</v>
      </c>
      <c r="F1707" s="100">
        <f t="shared" si="191"/>
        <v>886272</v>
      </c>
      <c r="I1707" s="39"/>
    </row>
    <row r="1708" spans="1:9" s="21" customFormat="1" ht="16.5" outlineLevel="4" x14ac:dyDescent="0.25">
      <c r="A1708" s="99" t="s">
        <v>80</v>
      </c>
      <c r="B1708" s="14" t="s">
        <v>68</v>
      </c>
      <c r="C1708" s="2" t="s">
        <v>24</v>
      </c>
      <c r="D1708" s="13">
        <v>12.91</v>
      </c>
      <c r="E1708" s="11">
        <v>115616</v>
      </c>
      <c r="F1708" s="100">
        <f t="shared" si="191"/>
        <v>1492602.56</v>
      </c>
      <c r="I1708" s="39"/>
    </row>
    <row r="1709" spans="1:9" s="21" customFormat="1" ht="33" outlineLevel="4" x14ac:dyDescent="0.25">
      <c r="A1709" s="99" t="s">
        <v>81</v>
      </c>
      <c r="B1709" s="14" t="s">
        <v>69</v>
      </c>
      <c r="C1709" s="2" t="s">
        <v>24</v>
      </c>
      <c r="D1709" s="13">
        <v>16.2</v>
      </c>
      <c r="E1709" s="11">
        <v>245954</v>
      </c>
      <c r="F1709" s="100">
        <f t="shared" si="191"/>
        <v>3984454.8</v>
      </c>
      <c r="I1709" s="39"/>
    </row>
    <row r="1710" spans="1:9" s="21" customFormat="1" ht="16.5" outlineLevel="4" x14ac:dyDescent="0.25">
      <c r="A1710" s="99" t="s">
        <v>82</v>
      </c>
      <c r="B1710" s="14" t="s">
        <v>70</v>
      </c>
      <c r="C1710" s="2" t="s">
        <v>24</v>
      </c>
      <c r="D1710" s="13">
        <v>8.69</v>
      </c>
      <c r="E1710" s="11">
        <v>134653</v>
      </c>
      <c r="F1710" s="100">
        <f t="shared" si="191"/>
        <v>1170134.57</v>
      </c>
      <c r="I1710" s="39"/>
    </row>
    <row r="1711" spans="1:9" s="21" customFormat="1" ht="16.5" outlineLevel="4" x14ac:dyDescent="0.25">
      <c r="A1711" s="99" t="s">
        <v>78</v>
      </c>
      <c r="B1711" s="14" t="s">
        <v>71</v>
      </c>
      <c r="C1711" s="2" t="s">
        <v>24</v>
      </c>
      <c r="D1711" s="13">
        <v>6.85</v>
      </c>
      <c r="E1711" s="11">
        <v>83680</v>
      </c>
      <c r="F1711" s="100">
        <f t="shared" si="191"/>
        <v>573208</v>
      </c>
      <c r="I1711" s="39"/>
    </row>
    <row r="1712" spans="1:9" s="21" customFormat="1" ht="16.5" outlineLevel="4" x14ac:dyDescent="0.25">
      <c r="A1712" s="99" t="s">
        <v>196</v>
      </c>
      <c r="B1712" s="14" t="s">
        <v>72</v>
      </c>
      <c r="C1712" s="2" t="s">
        <v>24</v>
      </c>
      <c r="D1712" s="13">
        <v>6.68</v>
      </c>
      <c r="E1712" s="11">
        <v>63582</v>
      </c>
      <c r="F1712" s="100">
        <f t="shared" si="191"/>
        <v>424727.76</v>
      </c>
      <c r="I1712" s="39"/>
    </row>
    <row r="1713" spans="1:9" s="21" customFormat="1" ht="33" outlineLevel="4" x14ac:dyDescent="0.25">
      <c r="A1713" s="99" t="s">
        <v>169</v>
      </c>
      <c r="B1713" s="14" t="s">
        <v>73</v>
      </c>
      <c r="C1713" s="2" t="s">
        <v>60</v>
      </c>
      <c r="D1713" s="13">
        <v>5.7</v>
      </c>
      <c r="E1713" s="11">
        <v>25376</v>
      </c>
      <c r="F1713" s="100">
        <f t="shared" si="191"/>
        <v>144643.20000000001</v>
      </c>
      <c r="I1713" s="39"/>
    </row>
    <row r="1714" spans="1:9" s="21" customFormat="1" ht="25.5" customHeight="1" outlineLevel="4" x14ac:dyDescent="0.25">
      <c r="A1714" s="99" t="s">
        <v>434</v>
      </c>
      <c r="B1714" s="14" t="s">
        <v>74</v>
      </c>
      <c r="C1714" s="2" t="s">
        <v>76</v>
      </c>
      <c r="D1714" s="13">
        <v>0</v>
      </c>
      <c r="E1714" s="11">
        <v>112193</v>
      </c>
      <c r="F1714" s="100">
        <f t="shared" si="191"/>
        <v>0</v>
      </c>
      <c r="I1714" s="39"/>
    </row>
    <row r="1715" spans="1:9" s="21" customFormat="1" ht="32.25" customHeight="1" outlineLevel="4" x14ac:dyDescent="0.25">
      <c r="A1715" s="99" t="s">
        <v>435</v>
      </c>
      <c r="B1715" s="14" t="s">
        <v>75</v>
      </c>
      <c r="C1715" s="2" t="s">
        <v>60</v>
      </c>
      <c r="D1715" s="13">
        <v>0</v>
      </c>
      <c r="E1715" s="11">
        <v>83324</v>
      </c>
      <c r="F1715" s="100">
        <f t="shared" si="191"/>
        <v>0</v>
      </c>
      <c r="I1715" s="39"/>
    </row>
    <row r="1716" spans="1:9" s="21" customFormat="1" ht="16.5" customHeight="1" outlineLevel="3" x14ac:dyDescent="0.25">
      <c r="A1716" s="97" t="s">
        <v>197</v>
      </c>
      <c r="B1716" s="79" t="s">
        <v>198</v>
      </c>
      <c r="C1716" s="12"/>
      <c r="D1716" s="12"/>
      <c r="E1716" s="10"/>
      <c r="F1716" s="98">
        <f>SUM(F1717:F1720)</f>
        <v>21551738.049999997</v>
      </c>
      <c r="I1716" s="39"/>
    </row>
    <row r="1717" spans="1:9" s="21" customFormat="1" ht="33" outlineLevel="4" x14ac:dyDescent="0.25">
      <c r="A1717" s="99" t="s">
        <v>86</v>
      </c>
      <c r="B1717" s="14" t="s">
        <v>83</v>
      </c>
      <c r="C1717" s="2" t="s">
        <v>24</v>
      </c>
      <c r="D1717" s="13">
        <v>228.58</v>
      </c>
      <c r="E1717" s="11">
        <v>74102</v>
      </c>
      <c r="F1717" s="100">
        <f t="shared" ref="F1717:F1720" si="192">ROUND(D1717*E1717,2)</f>
        <v>16938235.16</v>
      </c>
      <c r="I1717" s="39"/>
    </row>
    <row r="1718" spans="1:9" s="21" customFormat="1" ht="16.5" outlineLevel="4" x14ac:dyDescent="0.25">
      <c r="A1718" s="99" t="s">
        <v>87</v>
      </c>
      <c r="B1718" s="14" t="s">
        <v>84</v>
      </c>
      <c r="C1718" s="2" t="s">
        <v>60</v>
      </c>
      <c r="D1718" s="13">
        <v>149.24</v>
      </c>
      <c r="E1718" s="11">
        <v>17835</v>
      </c>
      <c r="F1718" s="100">
        <f t="shared" si="192"/>
        <v>2661695.4</v>
      </c>
      <c r="I1718" s="39"/>
    </row>
    <row r="1719" spans="1:9" s="21" customFormat="1" ht="33" outlineLevel="4" x14ac:dyDescent="0.25">
      <c r="A1719" s="99" t="s">
        <v>88</v>
      </c>
      <c r="B1719" s="14" t="s">
        <v>85</v>
      </c>
      <c r="C1719" s="2" t="s">
        <v>24</v>
      </c>
      <c r="D1719" s="13">
        <v>31.73</v>
      </c>
      <c r="E1719" s="11">
        <v>61513</v>
      </c>
      <c r="F1719" s="100">
        <f t="shared" si="192"/>
        <v>1951807.49</v>
      </c>
      <c r="I1719" s="39"/>
    </row>
    <row r="1720" spans="1:9" s="21" customFormat="1" ht="16.5" outlineLevel="4" x14ac:dyDescent="0.25">
      <c r="A1720" s="99" t="s">
        <v>199</v>
      </c>
      <c r="B1720" s="14" t="s">
        <v>200</v>
      </c>
      <c r="C1720" s="2" t="s">
        <v>24</v>
      </c>
      <c r="D1720" s="13">
        <v>0</v>
      </c>
      <c r="E1720" s="11">
        <v>61513</v>
      </c>
      <c r="F1720" s="100">
        <f t="shared" si="192"/>
        <v>0</v>
      </c>
      <c r="I1720" s="39"/>
    </row>
    <row r="1721" spans="1:9" s="21" customFormat="1" ht="16.5" customHeight="1" outlineLevel="3" x14ac:dyDescent="0.25">
      <c r="A1721" s="97" t="s">
        <v>201</v>
      </c>
      <c r="B1721" s="79" t="s">
        <v>202</v>
      </c>
      <c r="C1721" s="12"/>
      <c r="D1721" s="12"/>
      <c r="E1721" s="10"/>
      <c r="F1721" s="98">
        <f>SUM(F1722:F1729)</f>
        <v>10520187.870000001</v>
      </c>
      <c r="I1721" s="39"/>
    </row>
    <row r="1722" spans="1:9" s="21" customFormat="1" ht="33" outlineLevel="4" x14ac:dyDescent="0.25">
      <c r="A1722" s="99" t="s">
        <v>95</v>
      </c>
      <c r="B1722" s="14" t="s">
        <v>89</v>
      </c>
      <c r="C1722" s="2" t="s">
        <v>60</v>
      </c>
      <c r="D1722" s="13">
        <v>94.73</v>
      </c>
      <c r="E1722" s="11">
        <v>14553</v>
      </c>
      <c r="F1722" s="100">
        <f t="shared" ref="F1722:F1729" si="193">ROUND(D1722*E1722,2)</f>
        <v>1378605.69</v>
      </c>
      <c r="I1722" s="39"/>
    </row>
    <row r="1723" spans="1:9" s="21" customFormat="1" ht="16.5" outlineLevel="4" x14ac:dyDescent="0.25">
      <c r="A1723" s="99" t="s">
        <v>96</v>
      </c>
      <c r="B1723" s="14" t="s">
        <v>90</v>
      </c>
      <c r="C1723" s="2" t="s">
        <v>60</v>
      </c>
      <c r="D1723" s="13">
        <v>0</v>
      </c>
      <c r="E1723" s="11">
        <v>22563</v>
      </c>
      <c r="F1723" s="100">
        <f t="shared" si="193"/>
        <v>0</v>
      </c>
      <c r="I1723" s="39"/>
    </row>
    <row r="1724" spans="1:9" s="21" customFormat="1" ht="16.5" outlineLevel="4" x14ac:dyDescent="0.25">
      <c r="A1724" s="99" t="s">
        <v>97</v>
      </c>
      <c r="B1724" s="14" t="s">
        <v>91</v>
      </c>
      <c r="C1724" s="2" t="s">
        <v>24</v>
      </c>
      <c r="D1724" s="13">
        <v>442.58</v>
      </c>
      <c r="E1724" s="11">
        <v>6577</v>
      </c>
      <c r="F1724" s="100">
        <f t="shared" si="193"/>
        <v>2910848.66</v>
      </c>
      <c r="I1724" s="39"/>
    </row>
    <row r="1725" spans="1:9" s="21" customFormat="1" ht="16.5" outlineLevel="4" x14ac:dyDescent="0.25">
      <c r="A1725" s="99" t="s">
        <v>98</v>
      </c>
      <c r="B1725" s="14" t="s">
        <v>92</v>
      </c>
      <c r="C1725" s="2" t="s">
        <v>24</v>
      </c>
      <c r="D1725" s="13">
        <v>0</v>
      </c>
      <c r="E1725" s="11">
        <v>5537</v>
      </c>
      <c r="F1725" s="100">
        <f t="shared" si="193"/>
        <v>0</v>
      </c>
      <c r="I1725" s="39"/>
    </row>
    <row r="1726" spans="1:9" s="21" customFormat="1" ht="16.5" outlineLevel="4" x14ac:dyDescent="0.25">
      <c r="A1726" s="99" t="s">
        <v>203</v>
      </c>
      <c r="B1726" s="14" t="s">
        <v>93</v>
      </c>
      <c r="C1726" s="2" t="s">
        <v>24</v>
      </c>
      <c r="D1726" s="13">
        <v>383.4</v>
      </c>
      <c r="E1726" s="11">
        <v>12258</v>
      </c>
      <c r="F1726" s="100">
        <f t="shared" si="193"/>
        <v>4699717.2</v>
      </c>
      <c r="I1726" s="39"/>
    </row>
    <row r="1727" spans="1:9" s="21" customFormat="1" ht="16.5" outlineLevel="4" x14ac:dyDescent="0.25">
      <c r="A1727" s="99" t="s">
        <v>204</v>
      </c>
      <c r="B1727" s="14" t="s">
        <v>94</v>
      </c>
      <c r="C1727" s="2" t="s">
        <v>24</v>
      </c>
      <c r="D1727" s="13">
        <v>129.44</v>
      </c>
      <c r="E1727" s="11">
        <v>11828</v>
      </c>
      <c r="F1727" s="100">
        <f t="shared" si="193"/>
        <v>1531016.32</v>
      </c>
      <c r="I1727" s="39"/>
    </row>
    <row r="1728" spans="1:9" s="21" customFormat="1" ht="16.5" outlineLevel="4" x14ac:dyDescent="0.25">
      <c r="A1728" s="99" t="s">
        <v>205</v>
      </c>
      <c r="B1728" s="14" t="s">
        <v>206</v>
      </c>
      <c r="C1728" s="2" t="s">
        <v>24</v>
      </c>
      <c r="D1728" s="13">
        <v>0</v>
      </c>
      <c r="E1728" s="11">
        <v>11376</v>
      </c>
      <c r="F1728" s="100">
        <f t="shared" si="193"/>
        <v>0</v>
      </c>
      <c r="I1728" s="39"/>
    </row>
    <row r="1729" spans="1:9" s="21" customFormat="1" ht="49.5" outlineLevel="4" x14ac:dyDescent="0.25">
      <c r="A1729" s="99" t="s">
        <v>436</v>
      </c>
      <c r="B1729" s="14" t="s">
        <v>207</v>
      </c>
      <c r="C1729" s="2" t="s">
        <v>60</v>
      </c>
      <c r="D1729" s="13">
        <v>0</v>
      </c>
      <c r="E1729" s="11">
        <v>5117</v>
      </c>
      <c r="F1729" s="100">
        <f t="shared" si="193"/>
        <v>0</v>
      </c>
      <c r="I1729" s="39"/>
    </row>
    <row r="1730" spans="1:9" s="21" customFormat="1" ht="16.5" customHeight="1" outlineLevel="3" x14ac:dyDescent="0.25">
      <c r="A1730" s="97" t="s">
        <v>208</v>
      </c>
      <c r="B1730" s="79" t="s">
        <v>209</v>
      </c>
      <c r="C1730" s="12"/>
      <c r="D1730" s="12"/>
      <c r="E1730" s="10"/>
      <c r="F1730" s="98">
        <f>SUM(F1731:F1747)</f>
        <v>2621133</v>
      </c>
      <c r="I1730" s="39"/>
    </row>
    <row r="1731" spans="1:9" s="21" customFormat="1" ht="16.5" outlineLevel="4" x14ac:dyDescent="0.25">
      <c r="A1731" s="99" t="s">
        <v>116</v>
      </c>
      <c r="B1731" s="14" t="s">
        <v>99</v>
      </c>
      <c r="C1731" s="2" t="s">
        <v>1</v>
      </c>
      <c r="D1731" s="13">
        <v>3</v>
      </c>
      <c r="E1731" s="11">
        <v>35977</v>
      </c>
      <c r="F1731" s="100">
        <f t="shared" ref="F1731:F1747" si="194">ROUND(D1731*E1731,2)</f>
        <v>107931</v>
      </c>
      <c r="I1731" s="39"/>
    </row>
    <row r="1732" spans="1:9" s="21" customFormat="1" ht="16.5" outlineLevel="4" x14ac:dyDescent="0.25">
      <c r="A1732" s="99" t="s">
        <v>117</v>
      </c>
      <c r="B1732" s="14" t="s">
        <v>100</v>
      </c>
      <c r="C1732" s="2" t="s">
        <v>1</v>
      </c>
      <c r="D1732" s="13">
        <v>8</v>
      </c>
      <c r="E1732" s="11">
        <v>14535</v>
      </c>
      <c r="F1732" s="100">
        <f t="shared" si="194"/>
        <v>116280</v>
      </c>
      <c r="I1732" s="39"/>
    </row>
    <row r="1733" spans="1:9" s="21" customFormat="1" ht="16.5" outlineLevel="4" x14ac:dyDescent="0.25">
      <c r="A1733" s="99" t="s">
        <v>120</v>
      </c>
      <c r="B1733" s="14" t="s">
        <v>101</v>
      </c>
      <c r="C1733" s="2" t="s">
        <v>1</v>
      </c>
      <c r="D1733" s="13">
        <v>3</v>
      </c>
      <c r="E1733" s="11">
        <v>8505</v>
      </c>
      <c r="F1733" s="100">
        <f t="shared" si="194"/>
        <v>25515</v>
      </c>
      <c r="I1733" s="39"/>
    </row>
    <row r="1734" spans="1:9" s="21" customFormat="1" ht="16.5" outlineLevel="4" x14ac:dyDescent="0.25">
      <c r="A1734" s="99" t="s">
        <v>119</v>
      </c>
      <c r="B1734" s="14" t="s">
        <v>102</v>
      </c>
      <c r="C1734" s="2" t="s">
        <v>60</v>
      </c>
      <c r="D1734" s="13">
        <v>4</v>
      </c>
      <c r="E1734" s="11">
        <v>5395</v>
      </c>
      <c r="F1734" s="100">
        <f t="shared" si="194"/>
        <v>21580</v>
      </c>
      <c r="I1734" s="39"/>
    </row>
    <row r="1735" spans="1:9" s="21" customFormat="1" ht="16.5" outlineLevel="4" x14ac:dyDescent="0.25">
      <c r="A1735" s="99" t="s">
        <v>121</v>
      </c>
      <c r="B1735" s="14" t="s">
        <v>103</v>
      </c>
      <c r="C1735" s="2" t="s">
        <v>60</v>
      </c>
      <c r="D1735" s="13">
        <v>0</v>
      </c>
      <c r="E1735" s="11">
        <v>4795</v>
      </c>
      <c r="F1735" s="100">
        <f t="shared" si="194"/>
        <v>0</v>
      </c>
      <c r="I1735" s="39"/>
    </row>
    <row r="1736" spans="1:9" s="21" customFormat="1" ht="16.5" outlineLevel="4" x14ac:dyDescent="0.25">
      <c r="A1736" s="99" t="s">
        <v>122</v>
      </c>
      <c r="B1736" s="14" t="s">
        <v>104</v>
      </c>
      <c r="C1736" s="2" t="s">
        <v>1</v>
      </c>
      <c r="D1736" s="13">
        <v>0</v>
      </c>
      <c r="E1736" s="11">
        <v>63230</v>
      </c>
      <c r="F1736" s="100">
        <f t="shared" si="194"/>
        <v>0</v>
      </c>
      <c r="I1736" s="39"/>
    </row>
    <row r="1737" spans="1:9" s="21" customFormat="1" ht="16.5" outlineLevel="4" x14ac:dyDescent="0.25">
      <c r="A1737" s="99" t="s">
        <v>123</v>
      </c>
      <c r="B1737" s="14" t="s">
        <v>105</v>
      </c>
      <c r="C1737" s="2" t="s">
        <v>1</v>
      </c>
      <c r="D1737" s="13">
        <v>1</v>
      </c>
      <c r="E1737" s="11">
        <v>66788</v>
      </c>
      <c r="F1737" s="100">
        <f t="shared" si="194"/>
        <v>66788</v>
      </c>
      <c r="I1737" s="39"/>
    </row>
    <row r="1738" spans="1:9" s="21" customFormat="1" ht="16.5" outlineLevel="4" x14ac:dyDescent="0.25">
      <c r="A1738" s="99" t="s">
        <v>118</v>
      </c>
      <c r="B1738" s="14" t="s">
        <v>106</v>
      </c>
      <c r="C1738" s="2" t="s">
        <v>1</v>
      </c>
      <c r="D1738" s="13">
        <v>0</v>
      </c>
      <c r="E1738" s="11">
        <v>88126</v>
      </c>
      <c r="F1738" s="100">
        <f t="shared" si="194"/>
        <v>0</v>
      </c>
      <c r="I1738" s="39"/>
    </row>
    <row r="1739" spans="1:9" s="21" customFormat="1" ht="16.5" outlineLevel="4" x14ac:dyDescent="0.25">
      <c r="A1739" s="99" t="s">
        <v>210</v>
      </c>
      <c r="B1739" s="14" t="s">
        <v>107</v>
      </c>
      <c r="C1739" s="2" t="s">
        <v>1</v>
      </c>
      <c r="D1739" s="13">
        <v>0</v>
      </c>
      <c r="E1739" s="11">
        <v>203351</v>
      </c>
      <c r="F1739" s="100">
        <f t="shared" si="194"/>
        <v>0</v>
      </c>
      <c r="I1739" s="39"/>
    </row>
    <row r="1740" spans="1:9" s="21" customFormat="1" ht="33" outlineLevel="4" x14ac:dyDescent="0.25">
      <c r="A1740" s="99" t="s">
        <v>425</v>
      </c>
      <c r="B1740" s="14" t="s">
        <v>108</v>
      </c>
      <c r="C1740" s="2" t="s">
        <v>1</v>
      </c>
      <c r="D1740" s="13">
        <v>3</v>
      </c>
      <c r="E1740" s="11">
        <v>373870</v>
      </c>
      <c r="F1740" s="100">
        <f t="shared" si="194"/>
        <v>1121610</v>
      </c>
      <c r="I1740" s="39"/>
    </row>
    <row r="1741" spans="1:9" s="21" customFormat="1" ht="16.5" outlineLevel="4" x14ac:dyDescent="0.25">
      <c r="A1741" s="99" t="s">
        <v>426</v>
      </c>
      <c r="B1741" s="14" t="s">
        <v>109</v>
      </c>
      <c r="C1741" s="2" t="s">
        <v>1</v>
      </c>
      <c r="D1741" s="13">
        <v>0</v>
      </c>
      <c r="E1741" s="11">
        <v>637456</v>
      </c>
      <c r="F1741" s="100">
        <f t="shared" si="194"/>
        <v>0</v>
      </c>
      <c r="I1741" s="39"/>
    </row>
    <row r="1742" spans="1:9" s="21" customFormat="1" ht="16.5" outlineLevel="4" x14ac:dyDescent="0.25">
      <c r="A1742" s="99" t="s">
        <v>437</v>
      </c>
      <c r="B1742" s="14" t="s">
        <v>110</v>
      </c>
      <c r="C1742" s="2" t="s">
        <v>1</v>
      </c>
      <c r="D1742" s="13">
        <v>1</v>
      </c>
      <c r="E1742" s="11">
        <v>1146164</v>
      </c>
      <c r="F1742" s="100">
        <f t="shared" si="194"/>
        <v>1146164</v>
      </c>
      <c r="I1742" s="39"/>
    </row>
    <row r="1743" spans="1:9" s="21" customFormat="1" ht="16.5" outlineLevel="4" x14ac:dyDescent="0.25">
      <c r="A1743" s="99" t="s">
        <v>438</v>
      </c>
      <c r="B1743" s="14" t="s">
        <v>111</v>
      </c>
      <c r="C1743" s="2" t="s">
        <v>1</v>
      </c>
      <c r="D1743" s="13">
        <v>0</v>
      </c>
      <c r="E1743" s="11">
        <v>15265</v>
      </c>
      <c r="F1743" s="100">
        <f t="shared" si="194"/>
        <v>0</v>
      </c>
      <c r="I1743" s="39"/>
    </row>
    <row r="1744" spans="1:9" s="21" customFormat="1" ht="16.5" outlineLevel="4" x14ac:dyDescent="0.25">
      <c r="A1744" s="99" t="s">
        <v>439</v>
      </c>
      <c r="B1744" s="14" t="s">
        <v>112</v>
      </c>
      <c r="C1744" s="2" t="s">
        <v>1</v>
      </c>
      <c r="D1744" s="13">
        <v>0</v>
      </c>
      <c r="E1744" s="11">
        <v>11461</v>
      </c>
      <c r="F1744" s="100">
        <f t="shared" si="194"/>
        <v>0</v>
      </c>
      <c r="I1744" s="39"/>
    </row>
    <row r="1745" spans="1:9" s="21" customFormat="1" ht="16.5" outlineLevel="4" x14ac:dyDescent="0.25">
      <c r="A1745" s="99" t="s">
        <v>440</v>
      </c>
      <c r="B1745" s="14" t="s">
        <v>113</v>
      </c>
      <c r="C1745" s="2" t="s">
        <v>1</v>
      </c>
      <c r="D1745" s="13">
        <v>1</v>
      </c>
      <c r="E1745" s="11">
        <v>15265</v>
      </c>
      <c r="F1745" s="100">
        <f t="shared" si="194"/>
        <v>15265</v>
      </c>
      <c r="I1745" s="39"/>
    </row>
    <row r="1746" spans="1:9" s="21" customFormat="1" ht="16.5" outlineLevel="4" x14ac:dyDescent="0.25">
      <c r="A1746" s="99" t="s">
        <v>427</v>
      </c>
      <c r="B1746" s="14" t="s">
        <v>114</v>
      </c>
      <c r="C1746" s="2" t="s">
        <v>1</v>
      </c>
      <c r="D1746" s="13">
        <v>0</v>
      </c>
      <c r="E1746" s="11">
        <v>64781</v>
      </c>
      <c r="F1746" s="100">
        <f t="shared" si="194"/>
        <v>0</v>
      </c>
      <c r="I1746" s="39"/>
    </row>
    <row r="1747" spans="1:9" s="21" customFormat="1" ht="25.5" customHeight="1" outlineLevel="4" x14ac:dyDescent="0.25">
      <c r="A1747" s="99" t="s">
        <v>441</v>
      </c>
      <c r="B1747" s="14" t="s">
        <v>115</v>
      </c>
      <c r="C1747" s="2" t="s">
        <v>1</v>
      </c>
      <c r="D1747" s="13">
        <v>0</v>
      </c>
      <c r="E1747" s="11">
        <v>4502552</v>
      </c>
      <c r="F1747" s="100">
        <f t="shared" si="194"/>
        <v>0</v>
      </c>
      <c r="I1747" s="39"/>
    </row>
    <row r="1748" spans="1:9" s="21" customFormat="1" ht="16.5" customHeight="1" outlineLevel="2" x14ac:dyDescent="0.25">
      <c r="A1748" s="97">
        <v>4</v>
      </c>
      <c r="B1748" s="79" t="s">
        <v>211</v>
      </c>
      <c r="C1748" s="12"/>
      <c r="D1748" s="12"/>
      <c r="E1748" s="10"/>
      <c r="F1748" s="98">
        <f>F1749+F1752+F1762+F1773+F1779+F1785+F1795+F1805+F1810+F1815</f>
        <v>5182240.9399999995</v>
      </c>
      <c r="I1748" s="39"/>
    </row>
    <row r="1749" spans="1:9" s="21" customFormat="1" ht="16.5" customHeight="1" outlineLevel="3" x14ac:dyDescent="0.25">
      <c r="A1749" s="97" t="s">
        <v>212</v>
      </c>
      <c r="B1749" s="79" t="s">
        <v>213</v>
      </c>
      <c r="C1749" s="12"/>
      <c r="D1749" s="12"/>
      <c r="E1749" s="10"/>
      <c r="F1749" s="98">
        <f>SUM(F1750:F1751)</f>
        <v>0</v>
      </c>
      <c r="I1749" s="39"/>
    </row>
    <row r="1750" spans="1:9" s="21" customFormat="1" ht="16.5" outlineLevel="4" x14ac:dyDescent="0.25">
      <c r="A1750" s="99" t="s">
        <v>134</v>
      </c>
      <c r="B1750" s="14" t="s">
        <v>214</v>
      </c>
      <c r="C1750" s="2" t="s">
        <v>23</v>
      </c>
      <c r="D1750" s="13">
        <v>0</v>
      </c>
      <c r="E1750" s="11">
        <v>57463</v>
      </c>
      <c r="F1750" s="100">
        <f t="shared" ref="F1750:F1751" si="195">ROUND(D1750*E1750,2)</f>
        <v>0</v>
      </c>
      <c r="I1750" s="39"/>
    </row>
    <row r="1751" spans="1:9" s="21" customFormat="1" ht="16.5" outlineLevel="4" x14ac:dyDescent="0.25">
      <c r="A1751" s="99" t="s">
        <v>135</v>
      </c>
      <c r="B1751" s="14" t="s">
        <v>215</v>
      </c>
      <c r="C1751" s="2" t="s">
        <v>23</v>
      </c>
      <c r="D1751" s="13">
        <v>0</v>
      </c>
      <c r="E1751" s="11">
        <v>119160</v>
      </c>
      <c r="F1751" s="100">
        <f t="shared" si="195"/>
        <v>0</v>
      </c>
      <c r="I1751" s="39"/>
    </row>
    <row r="1752" spans="1:9" s="21" customFormat="1" ht="16.5" customHeight="1" outlineLevel="3" x14ac:dyDescent="0.25">
      <c r="A1752" s="97" t="s">
        <v>216</v>
      </c>
      <c r="B1752" s="79" t="s">
        <v>217</v>
      </c>
      <c r="C1752" s="12"/>
      <c r="D1752" s="12"/>
      <c r="E1752" s="10"/>
      <c r="F1752" s="98">
        <f>SUM(F1753:F1761)</f>
        <v>0</v>
      </c>
      <c r="I1752" s="39"/>
    </row>
    <row r="1753" spans="1:9" s="21" customFormat="1" ht="16.5" outlineLevel="4" x14ac:dyDescent="0.25">
      <c r="A1753" s="99" t="s">
        <v>143</v>
      </c>
      <c r="B1753" s="14" t="s">
        <v>124</v>
      </c>
      <c r="C1753" s="2" t="s">
        <v>23</v>
      </c>
      <c r="D1753" s="13">
        <v>0</v>
      </c>
      <c r="E1753" s="11">
        <v>57463</v>
      </c>
      <c r="F1753" s="100">
        <f t="shared" ref="F1753:F1761" si="196">ROUND(D1753*E1753,2)</f>
        <v>0</v>
      </c>
      <c r="I1753" s="39"/>
    </row>
    <row r="1754" spans="1:9" s="21" customFormat="1" ht="16.5" outlineLevel="4" x14ac:dyDescent="0.25">
      <c r="A1754" s="99" t="s">
        <v>146</v>
      </c>
      <c r="B1754" s="14" t="s">
        <v>125</v>
      </c>
      <c r="C1754" s="2" t="s">
        <v>23</v>
      </c>
      <c r="D1754" s="13">
        <v>0</v>
      </c>
      <c r="E1754" s="11">
        <v>119160</v>
      </c>
      <c r="F1754" s="100">
        <f t="shared" si="196"/>
        <v>0</v>
      </c>
      <c r="I1754" s="39"/>
    </row>
    <row r="1755" spans="1:9" s="21" customFormat="1" ht="16.5" outlineLevel="4" x14ac:dyDescent="0.25">
      <c r="A1755" s="99" t="s">
        <v>148</v>
      </c>
      <c r="B1755" s="14" t="s">
        <v>126</v>
      </c>
      <c r="C1755" s="2" t="s">
        <v>23</v>
      </c>
      <c r="D1755" s="13">
        <v>0</v>
      </c>
      <c r="E1755" s="11">
        <v>686519</v>
      </c>
      <c r="F1755" s="100">
        <f t="shared" si="196"/>
        <v>0</v>
      </c>
      <c r="I1755" s="39"/>
    </row>
    <row r="1756" spans="1:9" s="21" customFormat="1" ht="16.5" outlineLevel="4" x14ac:dyDescent="0.25">
      <c r="A1756" s="99" t="s">
        <v>145</v>
      </c>
      <c r="B1756" s="14" t="s">
        <v>127</v>
      </c>
      <c r="C1756" s="2" t="s">
        <v>23</v>
      </c>
      <c r="D1756" s="13">
        <v>0</v>
      </c>
      <c r="E1756" s="11">
        <v>1161272</v>
      </c>
      <c r="F1756" s="100">
        <f t="shared" si="196"/>
        <v>0</v>
      </c>
      <c r="I1756" s="39"/>
    </row>
    <row r="1757" spans="1:9" s="21" customFormat="1" ht="16.5" outlineLevel="4" x14ac:dyDescent="0.25">
      <c r="A1757" s="99" t="s">
        <v>144</v>
      </c>
      <c r="B1757" s="14" t="s">
        <v>128</v>
      </c>
      <c r="C1757" s="2" t="s">
        <v>24</v>
      </c>
      <c r="D1757" s="13">
        <v>0</v>
      </c>
      <c r="E1757" s="11">
        <v>102742</v>
      </c>
      <c r="F1757" s="100">
        <f t="shared" si="196"/>
        <v>0</v>
      </c>
      <c r="I1757" s="39"/>
    </row>
    <row r="1758" spans="1:9" s="21" customFormat="1" ht="16.5" outlineLevel="4" x14ac:dyDescent="0.25">
      <c r="A1758" s="99" t="s">
        <v>149</v>
      </c>
      <c r="B1758" s="14" t="s">
        <v>129</v>
      </c>
      <c r="C1758" s="2" t="s">
        <v>60</v>
      </c>
      <c r="D1758" s="13">
        <v>0</v>
      </c>
      <c r="E1758" s="11">
        <v>34298</v>
      </c>
      <c r="F1758" s="100">
        <f t="shared" si="196"/>
        <v>0</v>
      </c>
      <c r="I1758" s="39"/>
    </row>
    <row r="1759" spans="1:9" s="21" customFormat="1" ht="16.5" outlineLevel="4" x14ac:dyDescent="0.25">
      <c r="A1759" s="99" t="s">
        <v>147</v>
      </c>
      <c r="B1759" s="14" t="s">
        <v>130</v>
      </c>
      <c r="C1759" s="2" t="s">
        <v>60</v>
      </c>
      <c r="D1759" s="13">
        <v>0</v>
      </c>
      <c r="E1759" s="11">
        <v>10109</v>
      </c>
      <c r="F1759" s="100">
        <f t="shared" si="196"/>
        <v>0</v>
      </c>
      <c r="I1759" s="39"/>
    </row>
    <row r="1760" spans="1:9" s="21" customFormat="1" ht="16.5" outlineLevel="4" x14ac:dyDescent="0.25">
      <c r="A1760" s="99" t="s">
        <v>150</v>
      </c>
      <c r="B1760" s="14" t="s">
        <v>131</v>
      </c>
      <c r="C1760" s="2" t="s">
        <v>24</v>
      </c>
      <c r="D1760" s="13">
        <v>0</v>
      </c>
      <c r="E1760" s="11">
        <v>44617</v>
      </c>
      <c r="F1760" s="100">
        <f t="shared" si="196"/>
        <v>0</v>
      </c>
      <c r="I1760" s="39"/>
    </row>
    <row r="1761" spans="1:9" s="21" customFormat="1" ht="16.5" outlineLevel="4" x14ac:dyDescent="0.25">
      <c r="A1761" s="99" t="s">
        <v>151</v>
      </c>
      <c r="B1761" s="14" t="s">
        <v>132</v>
      </c>
      <c r="C1761" s="2" t="s">
        <v>133</v>
      </c>
      <c r="D1761" s="13">
        <v>0</v>
      </c>
      <c r="E1761" s="11">
        <v>6895</v>
      </c>
      <c r="F1761" s="100">
        <f t="shared" si="196"/>
        <v>0</v>
      </c>
      <c r="I1761" s="39"/>
    </row>
    <row r="1762" spans="1:9" s="21" customFormat="1" ht="16.5" customHeight="1" outlineLevel="3" x14ac:dyDescent="0.25">
      <c r="A1762" s="97" t="s">
        <v>218</v>
      </c>
      <c r="B1762" s="79" t="s">
        <v>219</v>
      </c>
      <c r="C1762" s="12"/>
      <c r="D1762" s="12"/>
      <c r="E1762" s="10"/>
      <c r="F1762" s="98">
        <f>SUM(F1763:F1772)</f>
        <v>0</v>
      </c>
      <c r="I1762" s="39"/>
    </row>
    <row r="1763" spans="1:9" s="21" customFormat="1" ht="16.5" outlineLevel="4" x14ac:dyDescent="0.25">
      <c r="A1763" s="99" t="s">
        <v>155</v>
      </c>
      <c r="B1763" s="14" t="s">
        <v>124</v>
      </c>
      <c r="C1763" s="2" t="s">
        <v>23</v>
      </c>
      <c r="D1763" s="13">
        <v>0</v>
      </c>
      <c r="E1763" s="11">
        <v>57463</v>
      </c>
      <c r="F1763" s="100">
        <f t="shared" ref="F1763:F1772" si="197">ROUND(D1763*E1763,2)</f>
        <v>0</v>
      </c>
      <c r="I1763" s="39"/>
    </row>
    <row r="1764" spans="1:9" s="21" customFormat="1" ht="16.5" outlineLevel="4" x14ac:dyDescent="0.25">
      <c r="A1764" s="99" t="s">
        <v>156</v>
      </c>
      <c r="B1764" s="14" t="s">
        <v>125</v>
      </c>
      <c r="C1764" s="2" t="s">
        <v>23</v>
      </c>
      <c r="D1764" s="13">
        <v>0</v>
      </c>
      <c r="E1764" s="11">
        <v>119160</v>
      </c>
      <c r="F1764" s="100">
        <f t="shared" si="197"/>
        <v>0</v>
      </c>
      <c r="I1764" s="39"/>
    </row>
    <row r="1765" spans="1:9" s="21" customFormat="1" ht="16.5" outlineLevel="4" x14ac:dyDescent="0.25">
      <c r="A1765" s="99" t="s">
        <v>157</v>
      </c>
      <c r="B1765" s="14" t="s">
        <v>136</v>
      </c>
      <c r="C1765" s="2" t="s">
        <v>23</v>
      </c>
      <c r="D1765" s="13">
        <v>0</v>
      </c>
      <c r="E1765" s="11">
        <v>686519</v>
      </c>
      <c r="F1765" s="100">
        <f t="shared" si="197"/>
        <v>0</v>
      </c>
      <c r="I1765" s="39"/>
    </row>
    <row r="1766" spans="1:9" s="21" customFormat="1" ht="16.5" outlineLevel="4" x14ac:dyDescent="0.25">
      <c r="A1766" s="99" t="s">
        <v>158</v>
      </c>
      <c r="B1766" s="14" t="s">
        <v>129</v>
      </c>
      <c r="C1766" s="2" t="s">
        <v>23</v>
      </c>
      <c r="D1766" s="13">
        <v>0</v>
      </c>
      <c r="E1766" s="11">
        <v>34298</v>
      </c>
      <c r="F1766" s="100">
        <f t="shared" si="197"/>
        <v>0</v>
      </c>
      <c r="I1766" s="39"/>
    </row>
    <row r="1767" spans="1:9" s="21" customFormat="1" ht="16.5" outlineLevel="4" x14ac:dyDescent="0.25">
      <c r="A1767" s="99" t="s">
        <v>159</v>
      </c>
      <c r="B1767" s="14" t="s">
        <v>137</v>
      </c>
      <c r="C1767" s="2" t="s">
        <v>24</v>
      </c>
      <c r="D1767" s="13">
        <v>0</v>
      </c>
      <c r="E1767" s="11">
        <v>10109</v>
      </c>
      <c r="F1767" s="100">
        <f t="shared" si="197"/>
        <v>0</v>
      </c>
      <c r="I1767" s="39"/>
    </row>
    <row r="1768" spans="1:9" s="21" customFormat="1" ht="16.5" outlineLevel="4" x14ac:dyDescent="0.25">
      <c r="A1768" s="99" t="s">
        <v>220</v>
      </c>
      <c r="B1768" s="14" t="s">
        <v>138</v>
      </c>
      <c r="C1768" s="2" t="s">
        <v>60</v>
      </c>
      <c r="D1768" s="13">
        <v>0</v>
      </c>
      <c r="E1768" s="11">
        <v>40047</v>
      </c>
      <c r="F1768" s="100">
        <f t="shared" si="197"/>
        <v>0</v>
      </c>
      <c r="I1768" s="39"/>
    </row>
    <row r="1769" spans="1:9" s="21" customFormat="1" ht="16.5" outlineLevel="4" x14ac:dyDescent="0.25">
      <c r="A1769" s="99" t="s">
        <v>221</v>
      </c>
      <c r="B1769" s="14" t="s">
        <v>139</v>
      </c>
      <c r="C1769" s="2" t="s">
        <v>60</v>
      </c>
      <c r="D1769" s="13">
        <v>0</v>
      </c>
      <c r="E1769" s="11">
        <v>129903</v>
      </c>
      <c r="F1769" s="100">
        <f t="shared" si="197"/>
        <v>0</v>
      </c>
      <c r="I1769" s="39"/>
    </row>
    <row r="1770" spans="1:9" s="21" customFormat="1" ht="16.5" outlineLevel="4" x14ac:dyDescent="0.25">
      <c r="A1770" s="99" t="s">
        <v>222</v>
      </c>
      <c r="B1770" s="14" t="s">
        <v>132</v>
      </c>
      <c r="C1770" s="2" t="s">
        <v>133</v>
      </c>
      <c r="D1770" s="13">
        <v>0</v>
      </c>
      <c r="E1770" s="11">
        <v>6903</v>
      </c>
      <c r="F1770" s="100">
        <f t="shared" si="197"/>
        <v>0</v>
      </c>
      <c r="I1770" s="39"/>
    </row>
    <row r="1771" spans="1:9" s="21" customFormat="1" ht="16.5" outlineLevel="4" x14ac:dyDescent="0.25">
      <c r="A1771" s="99" t="s">
        <v>223</v>
      </c>
      <c r="B1771" s="14" t="s">
        <v>140</v>
      </c>
      <c r="C1771" s="2" t="s">
        <v>133</v>
      </c>
      <c r="D1771" s="13">
        <v>0</v>
      </c>
      <c r="E1771" s="11">
        <v>7865</v>
      </c>
      <c r="F1771" s="100">
        <f t="shared" si="197"/>
        <v>0</v>
      </c>
      <c r="I1771" s="39"/>
    </row>
    <row r="1772" spans="1:9" s="21" customFormat="1" ht="16.5" outlineLevel="4" x14ac:dyDescent="0.25">
      <c r="A1772" s="99" t="s">
        <v>224</v>
      </c>
      <c r="B1772" s="14" t="s">
        <v>141</v>
      </c>
      <c r="C1772" s="2" t="s">
        <v>1</v>
      </c>
      <c r="D1772" s="13">
        <v>0</v>
      </c>
      <c r="E1772" s="11">
        <v>6769</v>
      </c>
      <c r="F1772" s="100">
        <f t="shared" si="197"/>
        <v>0</v>
      </c>
      <c r="I1772" s="39"/>
    </row>
    <row r="1773" spans="1:9" s="21" customFormat="1" ht="16.5" customHeight="1" outlineLevel="3" x14ac:dyDescent="0.25">
      <c r="A1773" s="97" t="s">
        <v>225</v>
      </c>
      <c r="B1773" s="79" t="s">
        <v>226</v>
      </c>
      <c r="C1773" s="12"/>
      <c r="D1773" s="12"/>
      <c r="E1773" s="10"/>
      <c r="F1773" s="98">
        <f>SUM(F1774:F1778)</f>
        <v>2391970.94</v>
      </c>
      <c r="I1773" s="39"/>
    </row>
    <row r="1774" spans="1:9" s="21" customFormat="1" ht="16.5" outlineLevel="4" x14ac:dyDescent="0.25">
      <c r="A1774" s="99" t="s">
        <v>167</v>
      </c>
      <c r="B1774" s="14" t="s">
        <v>124</v>
      </c>
      <c r="C1774" s="2" t="s">
        <v>23</v>
      </c>
      <c r="D1774" s="13">
        <v>2.52</v>
      </c>
      <c r="E1774" s="11">
        <v>57463</v>
      </c>
      <c r="F1774" s="100">
        <f t="shared" ref="F1774:F1778" si="198">ROUND(D1774*E1774,2)</f>
        <v>144806.76</v>
      </c>
      <c r="I1774" s="39"/>
    </row>
    <row r="1775" spans="1:9" s="21" customFormat="1" ht="16.5" outlineLevel="4" x14ac:dyDescent="0.25">
      <c r="A1775" s="99" t="s">
        <v>170</v>
      </c>
      <c r="B1775" s="14" t="s">
        <v>125</v>
      </c>
      <c r="C1775" s="2" t="s">
        <v>23</v>
      </c>
      <c r="D1775" s="13">
        <v>2.52</v>
      </c>
      <c r="E1775" s="11">
        <v>119160</v>
      </c>
      <c r="F1775" s="100">
        <f t="shared" si="198"/>
        <v>300283.2</v>
      </c>
      <c r="I1775" s="39"/>
    </row>
    <row r="1776" spans="1:9" s="21" customFormat="1" ht="16.5" outlineLevel="4" x14ac:dyDescent="0.25">
      <c r="A1776" s="99" t="s">
        <v>168</v>
      </c>
      <c r="B1776" s="14" t="s">
        <v>227</v>
      </c>
      <c r="C1776" s="2" t="s">
        <v>23</v>
      </c>
      <c r="D1776" s="13">
        <v>2.02</v>
      </c>
      <c r="E1776" s="11">
        <v>822168</v>
      </c>
      <c r="F1776" s="100">
        <f t="shared" si="198"/>
        <v>1660779.36</v>
      </c>
      <c r="I1776" s="39"/>
    </row>
    <row r="1777" spans="1:9" s="21" customFormat="1" ht="16.5" outlineLevel="4" x14ac:dyDescent="0.25">
      <c r="A1777" s="99" t="s">
        <v>171</v>
      </c>
      <c r="B1777" s="14" t="s">
        <v>228</v>
      </c>
      <c r="C1777" s="2" t="s">
        <v>133</v>
      </c>
      <c r="D1777" s="13">
        <v>32.409999999999997</v>
      </c>
      <c r="E1777" s="11">
        <v>8392</v>
      </c>
      <c r="F1777" s="100">
        <f t="shared" si="198"/>
        <v>271984.71999999997</v>
      </c>
      <c r="I1777" s="39"/>
    </row>
    <row r="1778" spans="1:9" s="21" customFormat="1" ht="16.5" outlineLevel="4" x14ac:dyDescent="0.25">
      <c r="A1778" s="99" t="s">
        <v>172</v>
      </c>
      <c r="B1778" s="14" t="s">
        <v>229</v>
      </c>
      <c r="C1778" s="2" t="s">
        <v>60</v>
      </c>
      <c r="D1778" s="13">
        <v>4.9000000000000004</v>
      </c>
      <c r="E1778" s="11">
        <v>2881</v>
      </c>
      <c r="F1778" s="100">
        <f t="shared" si="198"/>
        <v>14116.9</v>
      </c>
      <c r="I1778" s="39"/>
    </row>
    <row r="1779" spans="1:9" s="21" customFormat="1" ht="16.5" outlineLevel="3" x14ac:dyDescent="0.25">
      <c r="A1779" s="97" t="s">
        <v>230</v>
      </c>
      <c r="B1779" s="80" t="s">
        <v>142</v>
      </c>
      <c r="C1779" s="12"/>
      <c r="D1779" s="12"/>
      <c r="E1779" s="10"/>
      <c r="F1779" s="98">
        <f>SUM(F1780:F1784)</f>
        <v>0</v>
      </c>
      <c r="I1779" s="39"/>
    </row>
    <row r="1780" spans="1:9" s="21" customFormat="1" ht="16.5" outlineLevel="4" x14ac:dyDescent="0.25">
      <c r="A1780" s="99" t="s">
        <v>175</v>
      </c>
      <c r="B1780" s="14" t="s">
        <v>124</v>
      </c>
      <c r="C1780" s="2" t="s">
        <v>23</v>
      </c>
      <c r="D1780" s="13">
        <v>0</v>
      </c>
      <c r="E1780" s="11">
        <v>57463</v>
      </c>
      <c r="F1780" s="100">
        <f t="shared" ref="F1780:F1784" si="199">ROUND(D1780*E1780,2)</f>
        <v>0</v>
      </c>
      <c r="I1780" s="39"/>
    </row>
    <row r="1781" spans="1:9" s="21" customFormat="1" ht="16.5" outlineLevel="4" x14ac:dyDescent="0.25">
      <c r="A1781" s="99" t="s">
        <v>176</v>
      </c>
      <c r="B1781" s="14" t="s">
        <v>125</v>
      </c>
      <c r="C1781" s="2" t="s">
        <v>23</v>
      </c>
      <c r="D1781" s="13">
        <v>0</v>
      </c>
      <c r="E1781" s="11">
        <v>119160</v>
      </c>
      <c r="F1781" s="100">
        <f t="shared" si="199"/>
        <v>0</v>
      </c>
      <c r="I1781" s="39"/>
    </row>
    <row r="1782" spans="1:9" s="21" customFormat="1" ht="16.5" outlineLevel="4" x14ac:dyDescent="0.25">
      <c r="A1782" s="99" t="s">
        <v>177</v>
      </c>
      <c r="B1782" s="14" t="s">
        <v>152</v>
      </c>
      <c r="C1782" s="2" t="s">
        <v>23</v>
      </c>
      <c r="D1782" s="13">
        <v>0</v>
      </c>
      <c r="E1782" s="11">
        <v>135611</v>
      </c>
      <c r="F1782" s="100">
        <f t="shared" si="199"/>
        <v>0</v>
      </c>
      <c r="I1782" s="39"/>
    </row>
    <row r="1783" spans="1:9" s="21" customFormat="1" ht="16.5" outlineLevel="4" x14ac:dyDescent="0.25">
      <c r="A1783" s="99" t="s">
        <v>178</v>
      </c>
      <c r="B1783" s="14" t="s">
        <v>153</v>
      </c>
      <c r="C1783" s="2" t="s">
        <v>24</v>
      </c>
      <c r="D1783" s="13">
        <v>0</v>
      </c>
      <c r="E1783" s="11">
        <v>58111</v>
      </c>
      <c r="F1783" s="100">
        <f t="shared" si="199"/>
        <v>0</v>
      </c>
      <c r="I1783" s="39"/>
    </row>
    <row r="1784" spans="1:9" s="21" customFormat="1" ht="16.5" outlineLevel="4" x14ac:dyDescent="0.25">
      <c r="A1784" s="99" t="s">
        <v>179</v>
      </c>
      <c r="B1784" s="14" t="s">
        <v>154</v>
      </c>
      <c r="C1784" s="2" t="s">
        <v>23</v>
      </c>
      <c r="D1784" s="13">
        <v>0</v>
      </c>
      <c r="E1784" s="11">
        <v>686519</v>
      </c>
      <c r="F1784" s="100">
        <f t="shared" si="199"/>
        <v>0</v>
      </c>
      <c r="I1784" s="39"/>
    </row>
    <row r="1785" spans="1:9" s="21" customFormat="1" ht="16.5" outlineLevel="3" x14ac:dyDescent="0.25">
      <c r="A1785" s="97" t="s">
        <v>231</v>
      </c>
      <c r="B1785" s="80" t="s">
        <v>232</v>
      </c>
      <c r="C1785" s="12"/>
      <c r="D1785" s="12"/>
      <c r="E1785" s="10"/>
      <c r="F1785" s="98">
        <f>SUM(F1786:F1794)</f>
        <v>0</v>
      </c>
      <c r="I1785" s="39"/>
    </row>
    <row r="1786" spans="1:9" s="21" customFormat="1" ht="16.5" outlineLevel="4" x14ac:dyDescent="0.25">
      <c r="A1786" s="99" t="s">
        <v>233</v>
      </c>
      <c r="B1786" s="14" t="s">
        <v>160</v>
      </c>
      <c r="C1786" s="2" t="s">
        <v>60</v>
      </c>
      <c r="D1786" s="13">
        <v>0</v>
      </c>
      <c r="E1786" s="11">
        <v>18523</v>
      </c>
      <c r="F1786" s="100">
        <f t="shared" ref="F1786:F1794" si="200">ROUND(D1786*E1786,2)</f>
        <v>0</v>
      </c>
      <c r="I1786" s="39"/>
    </row>
    <row r="1787" spans="1:9" s="21" customFormat="1" ht="16.5" outlineLevel="4" x14ac:dyDescent="0.25">
      <c r="A1787" s="99" t="s">
        <v>234</v>
      </c>
      <c r="B1787" s="14" t="s">
        <v>161</v>
      </c>
      <c r="C1787" s="2" t="s">
        <v>133</v>
      </c>
      <c r="D1787" s="13">
        <v>0</v>
      </c>
      <c r="E1787" s="11">
        <v>9737</v>
      </c>
      <c r="F1787" s="100">
        <f t="shared" si="200"/>
        <v>0</v>
      </c>
      <c r="I1787" s="39"/>
    </row>
    <row r="1788" spans="1:9" s="21" customFormat="1" ht="16.5" outlineLevel="4" x14ac:dyDescent="0.25">
      <c r="A1788" s="99" t="s">
        <v>235</v>
      </c>
      <c r="B1788" s="14" t="s">
        <v>162</v>
      </c>
      <c r="C1788" s="2" t="s">
        <v>60</v>
      </c>
      <c r="D1788" s="13">
        <v>0</v>
      </c>
      <c r="E1788" s="11">
        <v>13442</v>
      </c>
      <c r="F1788" s="100">
        <f t="shared" si="200"/>
        <v>0</v>
      </c>
      <c r="I1788" s="39"/>
    </row>
    <row r="1789" spans="1:9" s="21" customFormat="1" ht="16.5" outlineLevel="4" x14ac:dyDescent="0.25">
      <c r="A1789" s="99" t="s">
        <v>236</v>
      </c>
      <c r="B1789" s="14" t="s">
        <v>163</v>
      </c>
      <c r="C1789" s="2" t="s">
        <v>133</v>
      </c>
      <c r="D1789" s="13">
        <v>0</v>
      </c>
      <c r="E1789" s="11">
        <v>9033</v>
      </c>
      <c r="F1789" s="100">
        <f t="shared" si="200"/>
        <v>0</v>
      </c>
      <c r="I1789" s="39"/>
    </row>
    <row r="1790" spans="1:9" s="21" customFormat="1" ht="16.5" outlineLevel="4" x14ac:dyDescent="0.25">
      <c r="A1790" s="99" t="s">
        <v>237</v>
      </c>
      <c r="B1790" s="14" t="s">
        <v>164</v>
      </c>
      <c r="C1790" s="2" t="s">
        <v>23</v>
      </c>
      <c r="D1790" s="13">
        <v>0</v>
      </c>
      <c r="E1790" s="11">
        <v>26463</v>
      </c>
      <c r="F1790" s="100">
        <f t="shared" si="200"/>
        <v>0</v>
      </c>
      <c r="I1790" s="39"/>
    </row>
    <row r="1791" spans="1:9" s="21" customFormat="1" ht="16.5" outlineLevel="4" x14ac:dyDescent="0.25">
      <c r="A1791" s="99" t="s">
        <v>238</v>
      </c>
      <c r="B1791" s="14" t="s">
        <v>165</v>
      </c>
      <c r="C1791" s="2" t="s">
        <v>23</v>
      </c>
      <c r="D1791" s="13">
        <v>0</v>
      </c>
      <c r="E1791" s="11">
        <v>402739</v>
      </c>
      <c r="F1791" s="100">
        <f t="shared" si="200"/>
        <v>0</v>
      </c>
      <c r="I1791" s="39"/>
    </row>
    <row r="1792" spans="1:9" s="21" customFormat="1" ht="16.5" outlineLevel="4" x14ac:dyDescent="0.25">
      <c r="A1792" s="99" t="s">
        <v>239</v>
      </c>
      <c r="B1792" s="14" t="s">
        <v>166</v>
      </c>
      <c r="C1792" s="2" t="s">
        <v>23</v>
      </c>
      <c r="D1792" s="13">
        <v>0</v>
      </c>
      <c r="E1792" s="11">
        <v>686519</v>
      </c>
      <c r="F1792" s="100">
        <f t="shared" si="200"/>
        <v>0</v>
      </c>
      <c r="I1792" s="39"/>
    </row>
    <row r="1793" spans="1:9" s="21" customFormat="1" ht="16.5" outlineLevel="4" x14ac:dyDescent="0.25">
      <c r="A1793" s="99" t="s">
        <v>240</v>
      </c>
      <c r="B1793" s="14" t="s">
        <v>132</v>
      </c>
      <c r="C1793" s="2" t="s">
        <v>133</v>
      </c>
      <c r="D1793" s="13">
        <v>0</v>
      </c>
      <c r="E1793" s="11">
        <v>6895</v>
      </c>
      <c r="F1793" s="100">
        <f t="shared" si="200"/>
        <v>0</v>
      </c>
      <c r="I1793" s="39"/>
    </row>
    <row r="1794" spans="1:9" s="21" customFormat="1" ht="16.5" outlineLevel="4" x14ac:dyDescent="0.25">
      <c r="A1794" s="99" t="s">
        <v>241</v>
      </c>
      <c r="B1794" s="14" t="s">
        <v>124</v>
      </c>
      <c r="C1794" s="2" t="s">
        <v>23</v>
      </c>
      <c r="D1794" s="13">
        <v>0</v>
      </c>
      <c r="E1794" s="11">
        <v>0</v>
      </c>
      <c r="F1794" s="100">
        <f t="shared" si="200"/>
        <v>0</v>
      </c>
      <c r="I1794" s="39"/>
    </row>
    <row r="1795" spans="1:9" s="21" customFormat="1" ht="16.5" outlineLevel="3" x14ac:dyDescent="0.25">
      <c r="A1795" s="97" t="s">
        <v>242</v>
      </c>
      <c r="B1795" s="80" t="s">
        <v>173</v>
      </c>
      <c r="C1795" s="12"/>
      <c r="D1795" s="12"/>
      <c r="E1795" s="10"/>
      <c r="F1795" s="98">
        <f>SUM(F1796:F1804)</f>
        <v>0</v>
      </c>
      <c r="I1795" s="39"/>
    </row>
    <row r="1796" spans="1:9" s="21" customFormat="1" ht="16.5" outlineLevel="4" x14ac:dyDescent="0.25">
      <c r="A1796" s="99" t="s">
        <v>62</v>
      </c>
      <c r="B1796" s="14" t="s">
        <v>160</v>
      </c>
      <c r="C1796" s="2" t="s">
        <v>60</v>
      </c>
      <c r="D1796" s="13">
        <v>0</v>
      </c>
      <c r="E1796" s="11">
        <v>18523</v>
      </c>
      <c r="F1796" s="100">
        <f t="shared" ref="F1796:F1804" si="201">ROUND(D1796*E1796,2)</f>
        <v>0</v>
      </c>
      <c r="I1796" s="39"/>
    </row>
    <row r="1797" spans="1:9" s="21" customFormat="1" ht="16.5" outlineLevel="4" x14ac:dyDescent="0.25">
      <c r="A1797" s="99" t="s">
        <v>243</v>
      </c>
      <c r="B1797" s="14" t="s">
        <v>161</v>
      </c>
      <c r="C1797" s="2" t="s">
        <v>133</v>
      </c>
      <c r="D1797" s="13">
        <v>0</v>
      </c>
      <c r="E1797" s="11">
        <v>9737</v>
      </c>
      <c r="F1797" s="100">
        <f t="shared" si="201"/>
        <v>0</v>
      </c>
      <c r="I1797" s="39"/>
    </row>
    <row r="1798" spans="1:9" s="21" customFormat="1" ht="16.5" outlineLevel="4" x14ac:dyDescent="0.25">
      <c r="A1798" s="99" t="s">
        <v>244</v>
      </c>
      <c r="B1798" s="14" t="s">
        <v>174</v>
      </c>
      <c r="C1798" s="2" t="s">
        <v>60</v>
      </c>
      <c r="D1798" s="13">
        <v>0</v>
      </c>
      <c r="E1798" s="11">
        <v>13442</v>
      </c>
      <c r="F1798" s="100">
        <f t="shared" si="201"/>
        <v>0</v>
      </c>
      <c r="I1798" s="39"/>
    </row>
    <row r="1799" spans="1:9" s="21" customFormat="1" ht="16.5" outlineLevel="4" x14ac:dyDescent="0.25">
      <c r="A1799" s="99" t="s">
        <v>245</v>
      </c>
      <c r="B1799" s="14" t="s">
        <v>163</v>
      </c>
      <c r="C1799" s="2" t="s">
        <v>133</v>
      </c>
      <c r="D1799" s="13">
        <v>0</v>
      </c>
      <c r="E1799" s="11">
        <v>9033</v>
      </c>
      <c r="F1799" s="100">
        <f t="shared" si="201"/>
        <v>0</v>
      </c>
      <c r="I1799" s="39"/>
    </row>
    <row r="1800" spans="1:9" s="21" customFormat="1" ht="16.5" outlineLevel="4" x14ac:dyDescent="0.25">
      <c r="A1800" s="99" t="s">
        <v>442</v>
      </c>
      <c r="B1800" s="14" t="s">
        <v>164</v>
      </c>
      <c r="C1800" s="2" t="s">
        <v>23</v>
      </c>
      <c r="D1800" s="13">
        <v>0</v>
      </c>
      <c r="E1800" s="11">
        <v>110128</v>
      </c>
      <c r="F1800" s="100">
        <f t="shared" si="201"/>
        <v>0</v>
      </c>
      <c r="I1800" s="39"/>
    </row>
    <row r="1801" spans="1:9" s="21" customFormat="1" ht="16.5" outlineLevel="4" x14ac:dyDescent="0.25">
      <c r="A1801" s="99" t="s">
        <v>443</v>
      </c>
      <c r="B1801" s="14" t="s">
        <v>165</v>
      </c>
      <c r="C1801" s="2" t="s">
        <v>23</v>
      </c>
      <c r="D1801" s="13">
        <v>0</v>
      </c>
      <c r="E1801" s="11">
        <v>402739</v>
      </c>
      <c r="F1801" s="100">
        <f t="shared" si="201"/>
        <v>0</v>
      </c>
      <c r="I1801" s="39"/>
    </row>
    <row r="1802" spans="1:9" s="21" customFormat="1" ht="16.5" outlineLevel="4" x14ac:dyDescent="0.25">
      <c r="A1802" s="99" t="s">
        <v>444</v>
      </c>
      <c r="B1802" s="14" t="s">
        <v>166</v>
      </c>
      <c r="C1802" s="2" t="s">
        <v>23</v>
      </c>
      <c r="D1802" s="13">
        <v>0</v>
      </c>
      <c r="E1802" s="11">
        <v>686519</v>
      </c>
      <c r="F1802" s="100">
        <f t="shared" si="201"/>
        <v>0</v>
      </c>
      <c r="I1802" s="39"/>
    </row>
    <row r="1803" spans="1:9" s="21" customFormat="1" ht="16.5" outlineLevel="4" x14ac:dyDescent="0.25">
      <c r="A1803" s="99" t="s">
        <v>445</v>
      </c>
      <c r="B1803" s="14" t="s">
        <v>132</v>
      </c>
      <c r="C1803" s="2" t="s">
        <v>133</v>
      </c>
      <c r="D1803" s="13">
        <v>0</v>
      </c>
      <c r="E1803" s="11">
        <v>6895</v>
      </c>
      <c r="F1803" s="100">
        <f t="shared" si="201"/>
        <v>0</v>
      </c>
      <c r="I1803" s="39"/>
    </row>
    <row r="1804" spans="1:9" s="21" customFormat="1" ht="16.5" outlineLevel="4" x14ac:dyDescent="0.25">
      <c r="A1804" s="99" t="s">
        <v>446</v>
      </c>
      <c r="B1804" s="14" t="s">
        <v>124</v>
      </c>
      <c r="C1804" s="2" t="s">
        <v>23</v>
      </c>
      <c r="D1804" s="13">
        <v>0</v>
      </c>
      <c r="E1804" s="11">
        <v>57463</v>
      </c>
      <c r="F1804" s="100">
        <f t="shared" si="201"/>
        <v>0</v>
      </c>
      <c r="I1804" s="39"/>
    </row>
    <row r="1805" spans="1:9" s="21" customFormat="1" ht="30.75" customHeight="1" outlineLevel="3" x14ac:dyDescent="0.25">
      <c r="A1805" s="97" t="s">
        <v>422</v>
      </c>
      <c r="B1805" s="80" t="s">
        <v>246</v>
      </c>
      <c r="C1805" s="12"/>
      <c r="D1805" s="12"/>
      <c r="E1805" s="10"/>
      <c r="F1805" s="98">
        <f>SUM(F1806:F1809)</f>
        <v>0</v>
      </c>
      <c r="I1805" s="39"/>
    </row>
    <row r="1806" spans="1:9" s="21" customFormat="1" ht="16.5" outlineLevel="4" x14ac:dyDescent="0.25">
      <c r="A1806" s="99" t="s">
        <v>447</v>
      </c>
      <c r="B1806" s="14" t="s">
        <v>160</v>
      </c>
      <c r="C1806" s="2" t="s">
        <v>60</v>
      </c>
      <c r="D1806" s="13">
        <v>0</v>
      </c>
      <c r="E1806" s="11">
        <v>18523</v>
      </c>
      <c r="F1806" s="100">
        <f t="shared" ref="F1806:F1809" si="202">ROUND(D1806*E1806,2)</f>
        <v>0</v>
      </c>
      <c r="I1806" s="39"/>
    </row>
    <row r="1807" spans="1:9" s="21" customFormat="1" ht="16.5" outlineLevel="4" x14ac:dyDescent="0.25">
      <c r="A1807" s="99" t="s">
        <v>448</v>
      </c>
      <c r="B1807" s="14" t="s">
        <v>161</v>
      </c>
      <c r="C1807" s="2" t="s">
        <v>133</v>
      </c>
      <c r="D1807" s="13">
        <v>0</v>
      </c>
      <c r="E1807" s="11">
        <v>11786</v>
      </c>
      <c r="F1807" s="100">
        <f t="shared" si="202"/>
        <v>0</v>
      </c>
      <c r="I1807" s="39"/>
    </row>
    <row r="1808" spans="1:9" s="21" customFormat="1" ht="16.5" outlineLevel="4" x14ac:dyDescent="0.25">
      <c r="A1808" s="99" t="s">
        <v>449</v>
      </c>
      <c r="B1808" s="14" t="s">
        <v>162</v>
      </c>
      <c r="C1808" s="2" t="s">
        <v>60</v>
      </c>
      <c r="D1808" s="13">
        <v>0</v>
      </c>
      <c r="E1808" s="11">
        <v>13442</v>
      </c>
      <c r="F1808" s="100">
        <f t="shared" si="202"/>
        <v>0</v>
      </c>
      <c r="I1808" s="39"/>
    </row>
    <row r="1809" spans="1:9" s="21" customFormat="1" ht="16.5" outlineLevel="4" x14ac:dyDescent="0.25">
      <c r="A1809" s="99" t="s">
        <v>450</v>
      </c>
      <c r="B1809" s="14" t="s">
        <v>163</v>
      </c>
      <c r="C1809" s="2" t="s">
        <v>133</v>
      </c>
      <c r="D1809" s="13">
        <v>0</v>
      </c>
      <c r="E1809" s="11">
        <v>11082</v>
      </c>
      <c r="F1809" s="100">
        <f t="shared" si="202"/>
        <v>0</v>
      </c>
      <c r="I1809" s="39"/>
    </row>
    <row r="1810" spans="1:9" s="21" customFormat="1" ht="30.75" customHeight="1" outlineLevel="3" x14ac:dyDescent="0.25">
      <c r="A1810" s="97" t="s">
        <v>247</v>
      </c>
      <c r="B1810" s="80" t="s">
        <v>248</v>
      </c>
      <c r="C1810" s="12"/>
      <c r="D1810" s="12"/>
      <c r="E1810" s="10"/>
      <c r="F1810" s="98">
        <f>SUM(F1811:F1814)</f>
        <v>0</v>
      </c>
      <c r="I1810" s="39"/>
    </row>
    <row r="1811" spans="1:9" s="21" customFormat="1" ht="16.5" outlineLevel="4" x14ac:dyDescent="0.25">
      <c r="A1811" s="99" t="s">
        <v>249</v>
      </c>
      <c r="B1811" s="14" t="s">
        <v>250</v>
      </c>
      <c r="C1811" s="2" t="s">
        <v>23</v>
      </c>
      <c r="D1811" s="13">
        <v>0</v>
      </c>
      <c r="E1811" s="11">
        <v>686519</v>
      </c>
      <c r="F1811" s="100">
        <f t="shared" ref="F1811:F1814" si="203">ROUND(D1811*E1811,2)</f>
        <v>0</v>
      </c>
      <c r="I1811" s="39"/>
    </row>
    <row r="1812" spans="1:9" s="21" customFormat="1" ht="16.5" outlineLevel="4" x14ac:dyDescent="0.25">
      <c r="A1812" s="99" t="s">
        <v>451</v>
      </c>
      <c r="B1812" s="14" t="s">
        <v>251</v>
      </c>
      <c r="C1812" s="2" t="s">
        <v>24</v>
      </c>
      <c r="D1812" s="13">
        <v>0</v>
      </c>
      <c r="E1812" s="11">
        <v>102742</v>
      </c>
      <c r="F1812" s="100">
        <f t="shared" si="203"/>
        <v>0</v>
      </c>
      <c r="I1812" s="39"/>
    </row>
    <row r="1813" spans="1:9" s="21" customFormat="1" ht="16.5" outlineLevel="4" x14ac:dyDescent="0.25">
      <c r="A1813" s="99" t="s">
        <v>452</v>
      </c>
      <c r="B1813" s="14" t="s">
        <v>252</v>
      </c>
      <c r="C1813" s="2" t="s">
        <v>24</v>
      </c>
      <c r="D1813" s="13">
        <v>0</v>
      </c>
      <c r="E1813" s="11">
        <v>83680</v>
      </c>
      <c r="F1813" s="100">
        <f t="shared" si="203"/>
        <v>0</v>
      </c>
      <c r="I1813" s="39"/>
    </row>
    <row r="1814" spans="1:9" s="21" customFormat="1" ht="16.5" outlineLevel="4" x14ac:dyDescent="0.25">
      <c r="A1814" s="99" t="s">
        <v>453</v>
      </c>
      <c r="B1814" s="14" t="s">
        <v>132</v>
      </c>
      <c r="C1814" s="2" t="s">
        <v>133</v>
      </c>
      <c r="D1814" s="13">
        <v>0</v>
      </c>
      <c r="E1814" s="11">
        <v>6895</v>
      </c>
      <c r="F1814" s="100">
        <f t="shared" si="203"/>
        <v>0</v>
      </c>
      <c r="I1814" s="39"/>
    </row>
    <row r="1815" spans="1:9" s="21" customFormat="1" ht="30.75" customHeight="1" outlineLevel="3" x14ac:dyDescent="0.25">
      <c r="A1815" s="97" t="s">
        <v>423</v>
      </c>
      <c r="B1815" s="80" t="s">
        <v>253</v>
      </c>
      <c r="C1815" s="12"/>
      <c r="D1815" s="12"/>
      <c r="E1815" s="10"/>
      <c r="F1815" s="98">
        <f>SUM(F1816:F1820)</f>
        <v>2790270</v>
      </c>
      <c r="I1815" s="39"/>
    </row>
    <row r="1816" spans="1:9" s="21" customFormat="1" ht="16.5" outlineLevel="4" x14ac:dyDescent="0.25">
      <c r="A1816" s="99" t="s">
        <v>454</v>
      </c>
      <c r="B1816" s="14" t="s">
        <v>251</v>
      </c>
      <c r="C1816" s="2" t="s">
        <v>24</v>
      </c>
      <c r="D1816" s="13">
        <v>0</v>
      </c>
      <c r="E1816" s="11">
        <v>102742</v>
      </c>
      <c r="F1816" s="100">
        <f t="shared" ref="F1816:F1820" si="204">ROUND(D1816*E1816,2)</f>
        <v>0</v>
      </c>
      <c r="I1816" s="39"/>
    </row>
    <row r="1817" spans="1:9" s="21" customFormat="1" ht="16.5" outlineLevel="4" x14ac:dyDescent="0.25">
      <c r="A1817" s="99" t="s">
        <v>455</v>
      </c>
      <c r="B1817" s="14" t="s">
        <v>254</v>
      </c>
      <c r="C1817" s="2" t="s">
        <v>24</v>
      </c>
      <c r="D1817" s="13">
        <v>20.6</v>
      </c>
      <c r="E1817" s="11">
        <v>135450</v>
      </c>
      <c r="F1817" s="100">
        <f t="shared" si="204"/>
        <v>2790270</v>
      </c>
      <c r="I1817" s="39"/>
    </row>
    <row r="1818" spans="1:9" s="21" customFormat="1" ht="16.5" outlineLevel="4" x14ac:dyDescent="0.25">
      <c r="A1818" s="99" t="s">
        <v>456</v>
      </c>
      <c r="B1818" s="14" t="s">
        <v>250</v>
      </c>
      <c r="C1818" s="2" t="s">
        <v>23</v>
      </c>
      <c r="D1818" s="13">
        <v>0</v>
      </c>
      <c r="E1818" s="11">
        <v>686519</v>
      </c>
      <c r="F1818" s="100">
        <f t="shared" si="204"/>
        <v>0</v>
      </c>
      <c r="I1818" s="39"/>
    </row>
    <row r="1819" spans="1:9" s="21" customFormat="1" ht="16.5" outlineLevel="4" x14ac:dyDescent="0.25">
      <c r="A1819" s="99" t="s">
        <v>457</v>
      </c>
      <c r="B1819" s="14" t="s">
        <v>132</v>
      </c>
      <c r="C1819" s="2" t="s">
        <v>133</v>
      </c>
      <c r="D1819" s="13">
        <v>0</v>
      </c>
      <c r="E1819" s="11">
        <v>6895</v>
      </c>
      <c r="F1819" s="100">
        <f t="shared" si="204"/>
        <v>0</v>
      </c>
      <c r="I1819" s="39"/>
    </row>
    <row r="1820" spans="1:9" s="21" customFormat="1" ht="16.5" outlineLevel="4" x14ac:dyDescent="0.25">
      <c r="A1820" s="99" t="s">
        <v>458</v>
      </c>
      <c r="B1820" s="14" t="s">
        <v>124</v>
      </c>
      <c r="C1820" s="2" t="s">
        <v>23</v>
      </c>
      <c r="D1820" s="13">
        <v>0</v>
      </c>
      <c r="E1820" s="11">
        <v>57463</v>
      </c>
      <c r="F1820" s="100">
        <f t="shared" si="204"/>
        <v>0</v>
      </c>
      <c r="I1820" s="39"/>
    </row>
    <row r="1821" spans="1:9" s="21" customFormat="1" ht="16.5" customHeight="1" outlineLevel="2" x14ac:dyDescent="0.25">
      <c r="A1821" s="97">
        <v>5</v>
      </c>
      <c r="B1821" s="79" t="s">
        <v>255</v>
      </c>
      <c r="C1821" s="12"/>
      <c r="D1821" s="12"/>
      <c r="E1821" s="10"/>
      <c r="F1821" s="98">
        <f>F1822+F1833+F1846+F1853+F1867+F1887</f>
        <v>66939521</v>
      </c>
      <c r="I1821" s="39"/>
    </row>
    <row r="1822" spans="1:9" s="21" customFormat="1" ht="16.5" customHeight="1" outlineLevel="3" x14ac:dyDescent="0.25">
      <c r="A1822" s="97" t="s">
        <v>256</v>
      </c>
      <c r="B1822" s="79" t="s">
        <v>257</v>
      </c>
      <c r="C1822" s="12"/>
      <c r="D1822" s="12"/>
      <c r="E1822" s="10"/>
      <c r="F1822" s="98">
        <f>SUM(F1823:F1832)</f>
        <v>4019408</v>
      </c>
      <c r="I1822" s="39"/>
    </row>
    <row r="1823" spans="1:9" s="21" customFormat="1" ht="39.75" customHeight="1" outlineLevel="4" x14ac:dyDescent="0.25">
      <c r="A1823" s="99" t="s">
        <v>258</v>
      </c>
      <c r="B1823" s="14" t="s">
        <v>259</v>
      </c>
      <c r="C1823" s="2" t="s">
        <v>1</v>
      </c>
      <c r="D1823" s="13">
        <v>0</v>
      </c>
      <c r="E1823" s="11">
        <v>195850</v>
      </c>
      <c r="F1823" s="100">
        <f t="shared" ref="F1823:F1832" si="205">ROUND(D1823*E1823,2)</f>
        <v>0</v>
      </c>
      <c r="I1823" s="39"/>
    </row>
    <row r="1824" spans="1:9" s="21" customFormat="1" ht="33" outlineLevel="4" x14ac:dyDescent="0.25">
      <c r="A1824" s="99" t="s">
        <v>260</v>
      </c>
      <c r="B1824" s="14" t="s">
        <v>261</v>
      </c>
      <c r="C1824" s="2" t="s">
        <v>1</v>
      </c>
      <c r="D1824" s="13">
        <v>1</v>
      </c>
      <c r="E1824" s="11">
        <v>240387</v>
      </c>
      <c r="F1824" s="100">
        <f t="shared" si="205"/>
        <v>240387</v>
      </c>
      <c r="I1824" s="39"/>
    </row>
    <row r="1825" spans="1:9" s="21" customFormat="1" ht="33" outlineLevel="4" x14ac:dyDescent="0.25">
      <c r="A1825" s="99" t="s">
        <v>262</v>
      </c>
      <c r="B1825" s="14" t="s">
        <v>263</v>
      </c>
      <c r="C1825" s="2" t="s">
        <v>1</v>
      </c>
      <c r="D1825" s="13">
        <v>1</v>
      </c>
      <c r="E1825" s="11">
        <v>581246</v>
      </c>
      <c r="F1825" s="100">
        <f t="shared" si="205"/>
        <v>581246</v>
      </c>
      <c r="I1825" s="39"/>
    </row>
    <row r="1826" spans="1:9" s="21" customFormat="1" ht="33" outlineLevel="4" x14ac:dyDescent="0.25">
      <c r="A1826" s="99" t="s">
        <v>264</v>
      </c>
      <c r="B1826" s="14" t="s">
        <v>265</v>
      </c>
      <c r="C1826" s="2" t="s">
        <v>1</v>
      </c>
      <c r="D1826" s="13">
        <v>1</v>
      </c>
      <c r="E1826" s="11">
        <v>135084</v>
      </c>
      <c r="F1826" s="100">
        <f t="shared" si="205"/>
        <v>135084</v>
      </c>
      <c r="I1826" s="39"/>
    </row>
    <row r="1827" spans="1:9" s="21" customFormat="1" ht="16.5" outlineLevel="4" x14ac:dyDescent="0.25">
      <c r="A1827" s="99" t="s">
        <v>266</v>
      </c>
      <c r="B1827" s="14" t="s">
        <v>267</v>
      </c>
      <c r="C1827" s="2" t="s">
        <v>1</v>
      </c>
      <c r="D1827" s="13">
        <v>3</v>
      </c>
      <c r="E1827" s="11">
        <v>21825</v>
      </c>
      <c r="F1827" s="100">
        <f t="shared" si="205"/>
        <v>65475</v>
      </c>
      <c r="I1827" s="39"/>
    </row>
    <row r="1828" spans="1:9" s="21" customFormat="1" ht="16.5" outlineLevel="4" x14ac:dyDescent="0.25">
      <c r="A1828" s="99" t="s">
        <v>268</v>
      </c>
      <c r="B1828" s="14" t="s">
        <v>269</v>
      </c>
      <c r="C1828" s="2" t="s">
        <v>60</v>
      </c>
      <c r="D1828" s="13">
        <v>0</v>
      </c>
      <c r="E1828" s="11">
        <v>38025</v>
      </c>
      <c r="F1828" s="100">
        <f t="shared" si="205"/>
        <v>0</v>
      </c>
      <c r="I1828" s="39"/>
    </row>
    <row r="1829" spans="1:9" s="21" customFormat="1" ht="16.5" outlineLevel="4" x14ac:dyDescent="0.25">
      <c r="A1829" s="99" t="s">
        <v>270</v>
      </c>
      <c r="B1829" s="14" t="s">
        <v>269</v>
      </c>
      <c r="C1829" s="2" t="s">
        <v>60</v>
      </c>
      <c r="D1829" s="13">
        <v>28</v>
      </c>
      <c r="E1829" s="11">
        <v>38902</v>
      </c>
      <c r="F1829" s="100">
        <f t="shared" si="205"/>
        <v>1089256</v>
      </c>
      <c r="I1829" s="39"/>
    </row>
    <row r="1830" spans="1:9" s="21" customFormat="1" ht="49.5" outlineLevel="4" x14ac:dyDescent="0.25">
      <c r="A1830" s="99" t="s">
        <v>271</v>
      </c>
      <c r="B1830" s="14" t="s">
        <v>272</v>
      </c>
      <c r="C1830" s="2" t="s">
        <v>1</v>
      </c>
      <c r="D1830" s="13">
        <v>2</v>
      </c>
      <c r="E1830" s="11">
        <v>780846</v>
      </c>
      <c r="F1830" s="100">
        <f t="shared" si="205"/>
        <v>1561692</v>
      </c>
      <c r="I1830" s="39"/>
    </row>
    <row r="1831" spans="1:9" s="21" customFormat="1" ht="16.5" outlineLevel="4" x14ac:dyDescent="0.25">
      <c r="A1831" s="99" t="s">
        <v>273</v>
      </c>
      <c r="B1831" s="14" t="s">
        <v>274</v>
      </c>
      <c r="C1831" s="2" t="s">
        <v>1</v>
      </c>
      <c r="D1831" s="13">
        <v>1</v>
      </c>
      <c r="E1831" s="11">
        <v>346268</v>
      </c>
      <c r="F1831" s="100">
        <f t="shared" si="205"/>
        <v>346268</v>
      </c>
      <c r="I1831" s="39"/>
    </row>
    <row r="1832" spans="1:9" s="21" customFormat="1" ht="49.5" outlineLevel="4" x14ac:dyDescent="0.25">
      <c r="A1832" s="99" t="s">
        <v>459</v>
      </c>
      <c r="B1832" s="14" t="s">
        <v>275</v>
      </c>
      <c r="C1832" s="2" t="s">
        <v>1</v>
      </c>
      <c r="D1832" s="13">
        <v>0</v>
      </c>
      <c r="E1832" s="11">
        <v>6521</v>
      </c>
      <c r="F1832" s="100">
        <f t="shared" si="205"/>
        <v>0</v>
      </c>
      <c r="I1832" s="39"/>
    </row>
    <row r="1833" spans="1:9" s="21" customFormat="1" ht="16.5" customHeight="1" outlineLevel="3" x14ac:dyDescent="0.25">
      <c r="A1833" s="97" t="s">
        <v>276</v>
      </c>
      <c r="B1833" s="79" t="s">
        <v>277</v>
      </c>
      <c r="C1833" s="12"/>
      <c r="D1833" s="12"/>
      <c r="E1833" s="10"/>
      <c r="F1833" s="98">
        <f>SUM(F1834:F1845)</f>
        <v>1840144</v>
      </c>
      <c r="I1833" s="39"/>
    </row>
    <row r="1834" spans="1:9" s="21" customFormat="1" ht="39.75" customHeight="1" outlineLevel="4" x14ac:dyDescent="0.25">
      <c r="A1834" s="99" t="s">
        <v>278</v>
      </c>
      <c r="B1834" s="14" t="s">
        <v>279</v>
      </c>
      <c r="C1834" s="2" t="s">
        <v>1</v>
      </c>
      <c r="D1834" s="13">
        <v>1</v>
      </c>
      <c r="E1834" s="11">
        <v>495085</v>
      </c>
      <c r="F1834" s="100">
        <f t="shared" ref="F1834:F1845" si="206">ROUND(D1834*E1834,2)</f>
        <v>495085</v>
      </c>
      <c r="I1834" s="39"/>
    </row>
    <row r="1835" spans="1:9" s="21" customFormat="1" ht="33" outlineLevel="4" x14ac:dyDescent="0.25">
      <c r="A1835" s="99" t="s">
        <v>280</v>
      </c>
      <c r="B1835" s="14" t="s">
        <v>281</v>
      </c>
      <c r="C1835" s="2" t="s">
        <v>1</v>
      </c>
      <c r="D1835" s="13">
        <v>2</v>
      </c>
      <c r="E1835" s="11">
        <v>272309</v>
      </c>
      <c r="F1835" s="100">
        <f t="shared" si="206"/>
        <v>544618</v>
      </c>
      <c r="I1835" s="39"/>
    </row>
    <row r="1836" spans="1:9" s="21" customFormat="1" ht="16.5" outlineLevel="4" x14ac:dyDescent="0.25">
      <c r="A1836" s="99" t="s">
        <v>282</v>
      </c>
      <c r="B1836" s="14" t="s">
        <v>283</v>
      </c>
      <c r="C1836" s="2" t="s">
        <v>1</v>
      </c>
      <c r="D1836" s="13">
        <v>0</v>
      </c>
      <c r="E1836" s="11">
        <v>272309</v>
      </c>
      <c r="F1836" s="100">
        <f t="shared" si="206"/>
        <v>0</v>
      </c>
      <c r="I1836" s="39"/>
    </row>
    <row r="1837" spans="1:9" s="21" customFormat="1" ht="49.5" outlineLevel="4" x14ac:dyDescent="0.25">
      <c r="A1837" s="99" t="s">
        <v>284</v>
      </c>
      <c r="B1837" s="14" t="s">
        <v>285</v>
      </c>
      <c r="C1837" s="2" t="s">
        <v>1</v>
      </c>
      <c r="D1837" s="13">
        <v>1</v>
      </c>
      <c r="E1837" s="11">
        <v>291533</v>
      </c>
      <c r="F1837" s="100">
        <f t="shared" si="206"/>
        <v>291533</v>
      </c>
      <c r="I1837" s="39"/>
    </row>
    <row r="1838" spans="1:9" s="21" customFormat="1" ht="49.5" outlineLevel="4" x14ac:dyDescent="0.25">
      <c r="A1838" s="99" t="s">
        <v>286</v>
      </c>
      <c r="B1838" s="14" t="s">
        <v>287</v>
      </c>
      <c r="C1838" s="2" t="s">
        <v>1</v>
      </c>
      <c r="D1838" s="13">
        <v>0</v>
      </c>
      <c r="E1838" s="11">
        <v>213818</v>
      </c>
      <c r="F1838" s="100">
        <f t="shared" si="206"/>
        <v>0</v>
      </c>
      <c r="I1838" s="39"/>
    </row>
    <row r="1839" spans="1:9" s="21" customFormat="1" ht="33" outlineLevel="4" x14ac:dyDescent="0.25">
      <c r="A1839" s="99" t="s">
        <v>288</v>
      </c>
      <c r="B1839" s="14" t="s">
        <v>289</v>
      </c>
      <c r="C1839" s="2" t="s">
        <v>1</v>
      </c>
      <c r="D1839" s="13">
        <v>4</v>
      </c>
      <c r="E1839" s="11">
        <v>26540</v>
      </c>
      <c r="F1839" s="100">
        <f t="shared" si="206"/>
        <v>106160</v>
      </c>
      <c r="I1839" s="39"/>
    </row>
    <row r="1840" spans="1:9" s="21" customFormat="1" ht="33" outlineLevel="4" x14ac:dyDescent="0.25">
      <c r="A1840" s="99" t="s">
        <v>290</v>
      </c>
      <c r="B1840" s="14" t="s">
        <v>291</v>
      </c>
      <c r="C1840" s="2" t="s">
        <v>1</v>
      </c>
      <c r="D1840" s="13">
        <v>2</v>
      </c>
      <c r="E1840" s="11">
        <v>61890</v>
      </c>
      <c r="F1840" s="100">
        <f t="shared" si="206"/>
        <v>123780</v>
      </c>
      <c r="I1840" s="39"/>
    </row>
    <row r="1841" spans="1:9" s="21" customFormat="1" ht="33" outlineLevel="4" x14ac:dyDescent="0.25">
      <c r="A1841" s="99" t="s">
        <v>292</v>
      </c>
      <c r="B1841" s="14" t="s">
        <v>293</v>
      </c>
      <c r="C1841" s="2" t="s">
        <v>1</v>
      </c>
      <c r="D1841" s="13">
        <v>8</v>
      </c>
      <c r="E1841" s="11">
        <v>34871</v>
      </c>
      <c r="F1841" s="100">
        <f t="shared" si="206"/>
        <v>278968</v>
      </c>
      <c r="I1841" s="39"/>
    </row>
    <row r="1842" spans="1:9" s="21" customFormat="1" ht="33" outlineLevel="4" x14ac:dyDescent="0.25">
      <c r="A1842" s="99" t="s">
        <v>460</v>
      </c>
      <c r="B1842" s="14" t="s">
        <v>294</v>
      </c>
      <c r="C1842" s="2" t="s">
        <v>1</v>
      </c>
      <c r="D1842" s="13">
        <v>0</v>
      </c>
      <c r="E1842" s="11">
        <v>40940</v>
      </c>
      <c r="F1842" s="100">
        <f t="shared" si="206"/>
        <v>0</v>
      </c>
      <c r="I1842" s="39"/>
    </row>
    <row r="1843" spans="1:9" s="21" customFormat="1" ht="33" outlineLevel="4" x14ac:dyDescent="0.25">
      <c r="A1843" s="99" t="s">
        <v>461</v>
      </c>
      <c r="B1843" s="14" t="s">
        <v>295</v>
      </c>
      <c r="C1843" s="2" t="s">
        <v>1</v>
      </c>
      <c r="D1843" s="13">
        <v>0</v>
      </c>
      <c r="E1843" s="11">
        <v>198586</v>
      </c>
      <c r="F1843" s="100">
        <f t="shared" si="206"/>
        <v>0</v>
      </c>
      <c r="I1843" s="39"/>
    </row>
    <row r="1844" spans="1:9" s="21" customFormat="1" ht="16.5" outlineLevel="4" x14ac:dyDescent="0.25">
      <c r="A1844" s="99" t="s">
        <v>462</v>
      </c>
      <c r="B1844" s="14" t="s">
        <v>296</v>
      </c>
      <c r="C1844" s="2" t="s">
        <v>1</v>
      </c>
      <c r="D1844" s="13">
        <v>0</v>
      </c>
      <c r="E1844" s="11">
        <v>274447</v>
      </c>
      <c r="F1844" s="100">
        <f t="shared" si="206"/>
        <v>0</v>
      </c>
      <c r="I1844" s="39"/>
    </row>
    <row r="1845" spans="1:9" s="21" customFormat="1" ht="33" outlineLevel="4" x14ac:dyDescent="0.25">
      <c r="A1845" s="99" t="s">
        <v>463</v>
      </c>
      <c r="B1845" s="14" t="s">
        <v>297</v>
      </c>
      <c r="C1845" s="2" t="s">
        <v>1</v>
      </c>
      <c r="D1845" s="13">
        <v>0</v>
      </c>
      <c r="E1845" s="11">
        <v>49719</v>
      </c>
      <c r="F1845" s="100">
        <f t="shared" si="206"/>
        <v>0</v>
      </c>
      <c r="I1845" s="39"/>
    </row>
    <row r="1846" spans="1:9" s="21" customFormat="1" ht="16.5" customHeight="1" outlineLevel="3" x14ac:dyDescent="0.25">
      <c r="A1846" s="97" t="s">
        <v>298</v>
      </c>
      <c r="B1846" s="79" t="s">
        <v>299</v>
      </c>
      <c r="C1846" s="12"/>
      <c r="D1846" s="12"/>
      <c r="E1846" s="10"/>
      <c r="F1846" s="98">
        <f>SUM(F1847:F1852)</f>
        <v>2519754</v>
      </c>
      <c r="I1846" s="39"/>
    </row>
    <row r="1847" spans="1:9" s="21" customFormat="1" ht="39.75" customHeight="1" outlineLevel="4" x14ac:dyDescent="0.25">
      <c r="A1847" s="99" t="s">
        <v>300</v>
      </c>
      <c r="B1847" s="14" t="s">
        <v>301</v>
      </c>
      <c r="C1847" s="2" t="s">
        <v>60</v>
      </c>
      <c r="D1847" s="13">
        <v>0</v>
      </c>
      <c r="E1847" s="11">
        <v>55532</v>
      </c>
      <c r="F1847" s="100">
        <f t="shared" ref="F1847:F1852" si="207">ROUND(D1847*E1847,2)</f>
        <v>0</v>
      </c>
      <c r="I1847" s="39"/>
    </row>
    <row r="1848" spans="1:9" s="21" customFormat="1" ht="49.5" outlineLevel="4" x14ac:dyDescent="0.25">
      <c r="A1848" s="99" t="s">
        <v>302</v>
      </c>
      <c r="B1848" s="14" t="s">
        <v>303</v>
      </c>
      <c r="C1848" s="2" t="s">
        <v>60</v>
      </c>
      <c r="D1848" s="13">
        <v>3</v>
      </c>
      <c r="E1848" s="11">
        <v>70448</v>
      </c>
      <c r="F1848" s="100">
        <f t="shared" si="207"/>
        <v>211344</v>
      </c>
      <c r="I1848" s="39"/>
    </row>
    <row r="1849" spans="1:9" s="21" customFormat="1" ht="49.5" outlineLevel="4" x14ac:dyDescent="0.25">
      <c r="A1849" s="99" t="s">
        <v>304</v>
      </c>
      <c r="B1849" s="14" t="s">
        <v>305</v>
      </c>
      <c r="C1849" s="2" t="s">
        <v>60</v>
      </c>
      <c r="D1849" s="13">
        <v>65</v>
      </c>
      <c r="E1849" s="11">
        <v>35514</v>
      </c>
      <c r="F1849" s="100">
        <f t="shared" si="207"/>
        <v>2308410</v>
      </c>
      <c r="I1849" s="39"/>
    </row>
    <row r="1850" spans="1:9" s="21" customFormat="1" ht="49.5" outlineLevel="4" x14ac:dyDescent="0.25">
      <c r="A1850" s="99" t="s">
        <v>464</v>
      </c>
      <c r="B1850" s="14" t="s">
        <v>306</v>
      </c>
      <c r="C1850" s="2" t="s">
        <v>60</v>
      </c>
      <c r="D1850" s="13">
        <v>0</v>
      </c>
      <c r="E1850" s="11">
        <v>44811</v>
      </c>
      <c r="F1850" s="100">
        <f t="shared" si="207"/>
        <v>0</v>
      </c>
      <c r="I1850" s="39"/>
    </row>
    <row r="1851" spans="1:9" s="21" customFormat="1" ht="49.5" outlineLevel="4" x14ac:dyDescent="0.25">
      <c r="A1851" s="99" t="s">
        <v>465</v>
      </c>
      <c r="B1851" s="14" t="s">
        <v>307</v>
      </c>
      <c r="C1851" s="2" t="s">
        <v>60</v>
      </c>
      <c r="D1851" s="13">
        <v>0</v>
      </c>
      <c r="E1851" s="11">
        <v>46970</v>
      </c>
      <c r="F1851" s="100">
        <f t="shared" si="207"/>
        <v>0</v>
      </c>
      <c r="I1851" s="39"/>
    </row>
    <row r="1852" spans="1:9" s="21" customFormat="1" ht="49.5" outlineLevel="4" x14ac:dyDescent="0.25">
      <c r="A1852" s="99" t="s">
        <v>466</v>
      </c>
      <c r="B1852" s="14" t="s">
        <v>308</v>
      </c>
      <c r="C1852" s="2" t="s">
        <v>60</v>
      </c>
      <c r="D1852" s="13">
        <v>0</v>
      </c>
      <c r="E1852" s="11">
        <v>45086</v>
      </c>
      <c r="F1852" s="100">
        <f t="shared" si="207"/>
        <v>0</v>
      </c>
      <c r="I1852" s="39"/>
    </row>
    <row r="1853" spans="1:9" s="21" customFormat="1" ht="16.5" customHeight="1" outlineLevel="3" x14ac:dyDescent="0.25">
      <c r="A1853" s="97" t="s">
        <v>309</v>
      </c>
      <c r="B1853" s="79" t="s">
        <v>310</v>
      </c>
      <c r="C1853" s="12"/>
      <c r="D1853" s="12"/>
      <c r="E1853" s="10"/>
      <c r="F1853" s="98">
        <f>F1854+F1858+F1861</f>
        <v>17324588</v>
      </c>
      <c r="I1853" s="39"/>
    </row>
    <row r="1854" spans="1:9" s="21" customFormat="1" ht="16.5" customHeight="1" outlineLevel="4" x14ac:dyDescent="0.25">
      <c r="A1854" s="97" t="s">
        <v>311</v>
      </c>
      <c r="B1854" s="79" t="s">
        <v>312</v>
      </c>
      <c r="C1854" s="12"/>
      <c r="D1854" s="12"/>
      <c r="E1854" s="10"/>
      <c r="F1854" s="98">
        <f>SUM(F1855:F1857)</f>
        <v>9705804</v>
      </c>
      <c r="I1854" s="39"/>
    </row>
    <row r="1855" spans="1:9" s="21" customFormat="1" ht="49.5" outlineLevel="5" x14ac:dyDescent="0.25">
      <c r="A1855" s="99" t="s">
        <v>313</v>
      </c>
      <c r="B1855" s="14" t="s">
        <v>314</v>
      </c>
      <c r="C1855" s="2" t="s">
        <v>1</v>
      </c>
      <c r="D1855" s="13">
        <v>12</v>
      </c>
      <c r="E1855" s="11">
        <v>489257</v>
      </c>
      <c r="F1855" s="100">
        <f t="shared" ref="F1855:F1857" si="208">ROUND(D1855*E1855,2)</f>
        <v>5871084</v>
      </c>
      <c r="I1855" s="39"/>
    </row>
    <row r="1856" spans="1:9" s="21" customFormat="1" ht="33" outlineLevel="5" x14ac:dyDescent="0.25">
      <c r="A1856" s="99" t="s">
        <v>315</v>
      </c>
      <c r="B1856" s="14" t="s">
        <v>316</v>
      </c>
      <c r="C1856" s="2" t="s">
        <v>1</v>
      </c>
      <c r="D1856" s="13">
        <v>12</v>
      </c>
      <c r="E1856" s="11">
        <v>319560</v>
      </c>
      <c r="F1856" s="100">
        <f t="shared" si="208"/>
        <v>3834720</v>
      </c>
      <c r="I1856" s="39"/>
    </row>
    <row r="1857" spans="1:9" s="21" customFormat="1" ht="49.5" outlineLevel="5" x14ac:dyDescent="0.25">
      <c r="A1857" s="99" t="s">
        <v>317</v>
      </c>
      <c r="B1857" s="14" t="s">
        <v>318</v>
      </c>
      <c r="C1857" s="2" t="s">
        <v>1</v>
      </c>
      <c r="D1857" s="13">
        <v>0</v>
      </c>
      <c r="E1857" s="11">
        <v>214637</v>
      </c>
      <c r="F1857" s="100">
        <f t="shared" si="208"/>
        <v>0</v>
      </c>
      <c r="I1857" s="39"/>
    </row>
    <row r="1858" spans="1:9" s="21" customFormat="1" ht="16.5" customHeight="1" outlineLevel="4" x14ac:dyDescent="0.25">
      <c r="A1858" s="97" t="s">
        <v>319</v>
      </c>
      <c r="B1858" s="79" t="s">
        <v>320</v>
      </c>
      <c r="C1858" s="12"/>
      <c r="D1858" s="12"/>
      <c r="E1858" s="10"/>
      <c r="F1858" s="98">
        <f>SUM(F1859:F1860)</f>
        <v>816813</v>
      </c>
      <c r="I1858" s="39"/>
    </row>
    <row r="1859" spans="1:9" s="21" customFormat="1" ht="82.5" outlineLevel="5" x14ac:dyDescent="0.25">
      <c r="A1859" s="99" t="s">
        <v>321</v>
      </c>
      <c r="B1859" s="14" t="s">
        <v>322</v>
      </c>
      <c r="C1859" s="2" t="s">
        <v>1</v>
      </c>
      <c r="D1859" s="13">
        <v>1</v>
      </c>
      <c r="E1859" s="11">
        <v>549179</v>
      </c>
      <c r="F1859" s="100">
        <f t="shared" ref="F1859:F1860" si="209">ROUND(D1859*E1859,2)</f>
        <v>549179</v>
      </c>
      <c r="I1859" s="39"/>
    </row>
    <row r="1860" spans="1:9" s="21" customFormat="1" ht="66" outlineLevel="5" x14ac:dyDescent="0.25">
      <c r="A1860" s="99" t="s">
        <v>323</v>
      </c>
      <c r="B1860" s="14" t="s">
        <v>324</v>
      </c>
      <c r="C1860" s="2" t="s">
        <v>1</v>
      </c>
      <c r="D1860" s="13">
        <v>1</v>
      </c>
      <c r="E1860" s="11">
        <v>267634</v>
      </c>
      <c r="F1860" s="100">
        <f t="shared" si="209"/>
        <v>267634</v>
      </c>
      <c r="I1860" s="39"/>
    </row>
    <row r="1861" spans="1:9" s="21" customFormat="1" ht="16.5" customHeight="1" outlineLevel="4" x14ac:dyDescent="0.25">
      <c r="A1861" s="97" t="s">
        <v>325</v>
      </c>
      <c r="B1861" s="79" t="s">
        <v>326</v>
      </c>
      <c r="C1861" s="12"/>
      <c r="D1861" s="12"/>
      <c r="E1861" s="10"/>
      <c r="F1861" s="98">
        <f>SUM(F1862:F1866)</f>
        <v>6801971</v>
      </c>
      <c r="I1861" s="39"/>
    </row>
    <row r="1862" spans="1:9" s="21" customFormat="1" ht="49.5" outlineLevel="5" x14ac:dyDescent="0.25">
      <c r="A1862" s="99" t="s">
        <v>327</v>
      </c>
      <c r="B1862" s="14" t="s">
        <v>328</v>
      </c>
      <c r="C1862" s="2" t="s">
        <v>1</v>
      </c>
      <c r="D1862" s="13">
        <v>22</v>
      </c>
      <c r="E1862" s="11">
        <v>211072</v>
      </c>
      <c r="F1862" s="100">
        <f t="shared" ref="F1862:F1866" si="210">ROUND(D1862*E1862,2)</f>
        <v>4643584</v>
      </c>
      <c r="I1862" s="39"/>
    </row>
    <row r="1863" spans="1:9" s="21" customFormat="1" ht="49.5" outlineLevel="5" x14ac:dyDescent="0.25">
      <c r="A1863" s="99" t="s">
        <v>329</v>
      </c>
      <c r="B1863" s="14" t="s">
        <v>330</v>
      </c>
      <c r="C1863" s="2" t="s">
        <v>1</v>
      </c>
      <c r="D1863" s="13">
        <v>5</v>
      </c>
      <c r="E1863" s="11">
        <v>354389</v>
      </c>
      <c r="F1863" s="100">
        <f t="shared" si="210"/>
        <v>1771945</v>
      </c>
      <c r="I1863" s="39"/>
    </row>
    <row r="1864" spans="1:9" s="21" customFormat="1" ht="49.5" outlineLevel="5" x14ac:dyDescent="0.25">
      <c r="A1864" s="99" t="s">
        <v>331</v>
      </c>
      <c r="B1864" s="14" t="s">
        <v>332</v>
      </c>
      <c r="C1864" s="2" t="s">
        <v>1</v>
      </c>
      <c r="D1864" s="13">
        <v>0</v>
      </c>
      <c r="E1864" s="11">
        <v>214707</v>
      </c>
      <c r="F1864" s="100">
        <f t="shared" si="210"/>
        <v>0</v>
      </c>
      <c r="I1864" s="39"/>
    </row>
    <row r="1865" spans="1:9" s="21" customFormat="1" ht="33" outlineLevel="5" x14ac:dyDescent="0.25">
      <c r="A1865" s="99" t="s">
        <v>333</v>
      </c>
      <c r="B1865" s="14" t="s">
        <v>334</v>
      </c>
      <c r="C1865" s="2" t="s">
        <v>1</v>
      </c>
      <c r="D1865" s="13">
        <v>2</v>
      </c>
      <c r="E1865" s="11">
        <v>80727</v>
      </c>
      <c r="F1865" s="100">
        <f t="shared" si="210"/>
        <v>161454</v>
      </c>
      <c r="I1865" s="39"/>
    </row>
    <row r="1866" spans="1:9" s="21" customFormat="1" ht="49.5" outlineLevel="5" x14ac:dyDescent="0.25">
      <c r="A1866" s="99" t="s">
        <v>467</v>
      </c>
      <c r="B1866" s="14" t="s">
        <v>335</v>
      </c>
      <c r="C1866" s="2" t="s">
        <v>1</v>
      </c>
      <c r="D1866" s="13">
        <v>3</v>
      </c>
      <c r="E1866" s="11">
        <v>74996</v>
      </c>
      <c r="F1866" s="100">
        <f t="shared" si="210"/>
        <v>224988</v>
      </c>
      <c r="I1866" s="39"/>
    </row>
    <row r="1867" spans="1:9" s="21" customFormat="1" ht="16.5" customHeight="1" outlineLevel="3" x14ac:dyDescent="0.25">
      <c r="A1867" s="97" t="s">
        <v>336</v>
      </c>
      <c r="B1867" s="79" t="s">
        <v>337</v>
      </c>
      <c r="C1867" s="12"/>
      <c r="D1867" s="12"/>
      <c r="E1867" s="10"/>
      <c r="F1867" s="98">
        <f>SUM(F1868:F1886)</f>
        <v>40249895</v>
      </c>
      <c r="I1867" s="39"/>
    </row>
    <row r="1868" spans="1:9" s="21" customFormat="1" ht="39.75" customHeight="1" outlineLevel="4" x14ac:dyDescent="0.25">
      <c r="A1868" s="99" t="s">
        <v>338</v>
      </c>
      <c r="B1868" s="14" t="s">
        <v>339</v>
      </c>
      <c r="C1868" s="2" t="s">
        <v>1</v>
      </c>
      <c r="D1868" s="13">
        <v>6</v>
      </c>
      <c r="E1868" s="11">
        <v>138353</v>
      </c>
      <c r="F1868" s="100">
        <f t="shared" ref="F1868:F1886" si="211">ROUND(D1868*E1868,2)</f>
        <v>830118</v>
      </c>
      <c r="I1868" s="39"/>
    </row>
    <row r="1869" spans="1:9" s="21" customFormat="1" ht="49.5" outlineLevel="4" x14ac:dyDescent="0.25">
      <c r="A1869" s="99" t="s">
        <v>340</v>
      </c>
      <c r="B1869" s="14" t="s">
        <v>341</v>
      </c>
      <c r="C1869" s="2" t="s">
        <v>1</v>
      </c>
      <c r="D1869" s="13">
        <v>0</v>
      </c>
      <c r="E1869" s="11">
        <v>314611</v>
      </c>
      <c r="F1869" s="100">
        <f t="shared" si="211"/>
        <v>0</v>
      </c>
      <c r="I1869" s="39"/>
    </row>
    <row r="1870" spans="1:9" s="21" customFormat="1" ht="66" outlineLevel="4" x14ac:dyDescent="0.25">
      <c r="A1870" s="99" t="s">
        <v>342</v>
      </c>
      <c r="B1870" s="14" t="s">
        <v>343</v>
      </c>
      <c r="C1870" s="2" t="s">
        <v>1</v>
      </c>
      <c r="D1870" s="13">
        <v>0</v>
      </c>
      <c r="E1870" s="11">
        <v>381901</v>
      </c>
      <c r="F1870" s="100">
        <f t="shared" si="211"/>
        <v>0</v>
      </c>
      <c r="I1870" s="39"/>
    </row>
    <row r="1871" spans="1:9" s="21" customFormat="1" ht="33" outlineLevel="4" x14ac:dyDescent="0.25">
      <c r="A1871" s="99" t="s">
        <v>344</v>
      </c>
      <c r="B1871" s="14" t="s">
        <v>345</v>
      </c>
      <c r="C1871" s="2" t="s">
        <v>1</v>
      </c>
      <c r="D1871" s="13">
        <v>26</v>
      </c>
      <c r="E1871" s="11">
        <v>247844</v>
      </c>
      <c r="F1871" s="100">
        <f t="shared" si="211"/>
        <v>6443944</v>
      </c>
      <c r="I1871" s="39"/>
    </row>
    <row r="1872" spans="1:9" s="21" customFormat="1" ht="49.5" outlineLevel="4" x14ac:dyDescent="0.25">
      <c r="A1872" s="99" t="s">
        <v>346</v>
      </c>
      <c r="B1872" s="14" t="s">
        <v>347</v>
      </c>
      <c r="C1872" s="2" t="s">
        <v>1</v>
      </c>
      <c r="D1872" s="13">
        <v>37</v>
      </c>
      <c r="E1872" s="11">
        <v>219051</v>
      </c>
      <c r="F1872" s="100">
        <f t="shared" si="211"/>
        <v>8104887</v>
      </c>
      <c r="I1872" s="39"/>
    </row>
    <row r="1873" spans="1:9" s="21" customFormat="1" ht="49.5" outlineLevel="4" x14ac:dyDescent="0.25">
      <c r="A1873" s="99" t="s">
        <v>348</v>
      </c>
      <c r="B1873" s="14" t="s">
        <v>349</v>
      </c>
      <c r="C1873" s="2" t="s">
        <v>1</v>
      </c>
      <c r="D1873" s="13">
        <v>12</v>
      </c>
      <c r="E1873" s="11">
        <v>557571</v>
      </c>
      <c r="F1873" s="100">
        <f t="shared" si="211"/>
        <v>6690852</v>
      </c>
      <c r="I1873" s="39"/>
    </row>
    <row r="1874" spans="1:9" s="21" customFormat="1" ht="49.5" outlineLevel="4" x14ac:dyDescent="0.25">
      <c r="A1874" s="99" t="s">
        <v>350</v>
      </c>
      <c r="B1874" s="14" t="s">
        <v>351</v>
      </c>
      <c r="C1874" s="2" t="s">
        <v>1</v>
      </c>
      <c r="D1874" s="13">
        <v>25</v>
      </c>
      <c r="E1874" s="11">
        <v>208656</v>
      </c>
      <c r="F1874" s="100">
        <f t="shared" si="211"/>
        <v>5216400</v>
      </c>
      <c r="I1874" s="39"/>
    </row>
    <row r="1875" spans="1:9" s="21" customFormat="1" ht="49.5" outlineLevel="4" x14ac:dyDescent="0.25">
      <c r="A1875" s="99" t="s">
        <v>352</v>
      </c>
      <c r="B1875" s="14" t="s">
        <v>353</v>
      </c>
      <c r="C1875" s="2" t="s">
        <v>1</v>
      </c>
      <c r="D1875" s="13">
        <v>26</v>
      </c>
      <c r="E1875" s="11">
        <v>154447</v>
      </c>
      <c r="F1875" s="100">
        <f t="shared" si="211"/>
        <v>4015622</v>
      </c>
      <c r="I1875" s="39"/>
    </row>
    <row r="1876" spans="1:9" s="21" customFormat="1" ht="33" outlineLevel="4" x14ac:dyDescent="0.25">
      <c r="A1876" s="99" t="s">
        <v>354</v>
      </c>
      <c r="B1876" s="14" t="s">
        <v>355</v>
      </c>
      <c r="C1876" s="2" t="s">
        <v>1</v>
      </c>
      <c r="D1876" s="13">
        <v>17</v>
      </c>
      <c r="E1876" s="11">
        <v>120894</v>
      </c>
      <c r="F1876" s="100">
        <f t="shared" si="211"/>
        <v>2055198</v>
      </c>
      <c r="I1876" s="39"/>
    </row>
    <row r="1877" spans="1:9" s="21" customFormat="1" ht="49.5" outlineLevel="4" x14ac:dyDescent="0.25">
      <c r="A1877" s="99" t="s">
        <v>356</v>
      </c>
      <c r="B1877" s="14" t="s">
        <v>357</v>
      </c>
      <c r="C1877" s="2" t="s">
        <v>1</v>
      </c>
      <c r="D1877" s="13">
        <v>0</v>
      </c>
      <c r="E1877" s="11">
        <v>262118</v>
      </c>
      <c r="F1877" s="100">
        <f t="shared" si="211"/>
        <v>0</v>
      </c>
      <c r="I1877" s="39"/>
    </row>
    <row r="1878" spans="1:9" s="21" customFormat="1" ht="82.5" outlineLevel="4" x14ac:dyDescent="0.25">
      <c r="A1878" s="99" t="s">
        <v>358</v>
      </c>
      <c r="B1878" s="14" t="s">
        <v>359</v>
      </c>
      <c r="C1878" s="2" t="s">
        <v>1</v>
      </c>
      <c r="D1878" s="13">
        <v>4</v>
      </c>
      <c r="E1878" s="11">
        <v>541544</v>
      </c>
      <c r="F1878" s="100">
        <f t="shared" si="211"/>
        <v>2166176</v>
      </c>
      <c r="I1878" s="39"/>
    </row>
    <row r="1879" spans="1:9" s="21" customFormat="1" ht="49.5" outlineLevel="4" x14ac:dyDescent="0.25">
      <c r="A1879" s="99" t="s">
        <v>360</v>
      </c>
      <c r="B1879" s="14" t="s">
        <v>361</v>
      </c>
      <c r="C1879" s="2" t="s">
        <v>1</v>
      </c>
      <c r="D1879" s="13">
        <v>4</v>
      </c>
      <c r="E1879" s="11">
        <v>209174</v>
      </c>
      <c r="F1879" s="100">
        <f t="shared" si="211"/>
        <v>836696</v>
      </c>
      <c r="I1879" s="39"/>
    </row>
    <row r="1880" spans="1:9" s="21" customFormat="1" ht="49.5" outlineLevel="4" x14ac:dyDescent="0.25">
      <c r="A1880" s="99" t="s">
        <v>362</v>
      </c>
      <c r="B1880" s="14" t="s">
        <v>363</v>
      </c>
      <c r="C1880" s="2" t="s">
        <v>1</v>
      </c>
      <c r="D1880" s="13">
        <v>9</v>
      </c>
      <c r="E1880" s="11">
        <v>74032</v>
      </c>
      <c r="F1880" s="100">
        <f t="shared" si="211"/>
        <v>666288</v>
      </c>
      <c r="I1880" s="39"/>
    </row>
    <row r="1881" spans="1:9" s="21" customFormat="1" ht="66" outlineLevel="4" x14ac:dyDescent="0.25">
      <c r="A1881" s="99" t="s">
        <v>364</v>
      </c>
      <c r="B1881" s="14" t="s">
        <v>365</v>
      </c>
      <c r="C1881" s="2" t="s">
        <v>1</v>
      </c>
      <c r="D1881" s="13">
        <v>11</v>
      </c>
      <c r="E1881" s="11">
        <v>188576</v>
      </c>
      <c r="F1881" s="100">
        <f t="shared" si="211"/>
        <v>2074336</v>
      </c>
      <c r="I1881" s="39"/>
    </row>
    <row r="1882" spans="1:9" s="21" customFormat="1" ht="49.5" outlineLevel="4" x14ac:dyDescent="0.25">
      <c r="A1882" s="99" t="s">
        <v>366</v>
      </c>
      <c r="B1882" s="14" t="s">
        <v>367</v>
      </c>
      <c r="C1882" s="2" t="s">
        <v>1</v>
      </c>
      <c r="D1882" s="13">
        <v>11</v>
      </c>
      <c r="E1882" s="11">
        <v>92140</v>
      </c>
      <c r="F1882" s="100">
        <f t="shared" si="211"/>
        <v>1013540</v>
      </c>
      <c r="I1882" s="39"/>
    </row>
    <row r="1883" spans="1:9" s="21" customFormat="1" ht="49.5" outlineLevel="4" x14ac:dyDescent="0.25">
      <c r="A1883" s="99" t="s">
        <v>368</v>
      </c>
      <c r="B1883" s="14" t="s">
        <v>369</v>
      </c>
      <c r="C1883" s="2" t="s">
        <v>1</v>
      </c>
      <c r="D1883" s="13">
        <v>2</v>
      </c>
      <c r="E1883" s="11">
        <v>67919</v>
      </c>
      <c r="F1883" s="100">
        <f t="shared" si="211"/>
        <v>135838</v>
      </c>
      <c r="I1883" s="39"/>
    </row>
    <row r="1884" spans="1:9" s="21" customFormat="1" ht="16.5" outlineLevel="4" x14ac:dyDescent="0.25">
      <c r="A1884" s="99" t="s">
        <v>370</v>
      </c>
      <c r="B1884" s="14" t="s">
        <v>371</v>
      </c>
      <c r="C1884" s="2" t="s">
        <v>1</v>
      </c>
      <c r="D1884" s="13">
        <v>0</v>
      </c>
      <c r="E1884" s="11">
        <v>1421104</v>
      </c>
      <c r="F1884" s="100">
        <f t="shared" si="211"/>
        <v>0</v>
      </c>
      <c r="I1884" s="39"/>
    </row>
    <row r="1885" spans="1:9" s="21" customFormat="1" ht="82.5" outlineLevel="4" x14ac:dyDescent="0.25">
      <c r="A1885" s="99" t="s">
        <v>468</v>
      </c>
      <c r="B1885" s="14" t="s">
        <v>372</v>
      </c>
      <c r="C1885" s="2" t="s">
        <v>1</v>
      </c>
      <c r="D1885" s="13">
        <v>0</v>
      </c>
      <c r="E1885" s="11">
        <v>591544</v>
      </c>
      <c r="F1885" s="100">
        <f t="shared" si="211"/>
        <v>0</v>
      </c>
      <c r="I1885" s="39"/>
    </row>
    <row r="1886" spans="1:9" s="21" customFormat="1" ht="49.5" outlineLevel="4" x14ac:dyDescent="0.25">
      <c r="A1886" s="99" t="s">
        <v>469</v>
      </c>
      <c r="B1886" s="14" t="s">
        <v>373</v>
      </c>
      <c r="C1886" s="2" t="s">
        <v>1</v>
      </c>
      <c r="D1886" s="13">
        <v>0</v>
      </c>
      <c r="E1886" s="11">
        <v>475365</v>
      </c>
      <c r="F1886" s="100">
        <f t="shared" si="211"/>
        <v>0</v>
      </c>
      <c r="I1886" s="39"/>
    </row>
    <row r="1887" spans="1:9" s="21" customFormat="1" ht="16.5" customHeight="1" outlineLevel="3" x14ac:dyDescent="0.25">
      <c r="A1887" s="97" t="s">
        <v>374</v>
      </c>
      <c r="B1887" s="79" t="s">
        <v>375</v>
      </c>
      <c r="C1887" s="12"/>
      <c r="D1887" s="12"/>
      <c r="E1887" s="10"/>
      <c r="F1887" s="98">
        <f>SUM(F1888:F1890)</f>
        <v>985732</v>
      </c>
      <c r="I1887" s="39"/>
    </row>
    <row r="1888" spans="1:9" s="21" customFormat="1" ht="39.75" customHeight="1" outlineLevel="4" x14ac:dyDescent="0.25">
      <c r="A1888" s="99" t="s">
        <v>376</v>
      </c>
      <c r="B1888" s="14" t="s">
        <v>377</v>
      </c>
      <c r="C1888" s="2" t="s">
        <v>1</v>
      </c>
      <c r="D1888" s="13">
        <v>1</v>
      </c>
      <c r="E1888" s="11">
        <v>191323</v>
      </c>
      <c r="F1888" s="100">
        <f t="shared" ref="F1888:F1890" si="212">ROUND(D1888*E1888,2)</f>
        <v>191323</v>
      </c>
      <c r="I1888" s="39"/>
    </row>
    <row r="1889" spans="1:15" s="21" customFormat="1" ht="16.5" outlineLevel="4" x14ac:dyDescent="0.25">
      <c r="A1889" s="99" t="s">
        <v>378</v>
      </c>
      <c r="B1889" s="14" t="s">
        <v>379</v>
      </c>
      <c r="C1889" s="2" t="s">
        <v>1</v>
      </c>
      <c r="D1889" s="13">
        <v>4</v>
      </c>
      <c r="E1889" s="11">
        <v>118825</v>
      </c>
      <c r="F1889" s="100">
        <f t="shared" si="212"/>
        <v>475300</v>
      </c>
      <c r="I1889" s="39"/>
    </row>
    <row r="1890" spans="1:15" s="21" customFormat="1" ht="16.5" outlineLevel="4" x14ac:dyDescent="0.25">
      <c r="A1890" s="99" t="s">
        <v>380</v>
      </c>
      <c r="B1890" s="14" t="s">
        <v>381</v>
      </c>
      <c r="C1890" s="2" t="s">
        <v>1</v>
      </c>
      <c r="D1890" s="13">
        <v>1</v>
      </c>
      <c r="E1890" s="11">
        <v>319109</v>
      </c>
      <c r="F1890" s="100">
        <f t="shared" si="212"/>
        <v>319109</v>
      </c>
      <c r="I1890" s="39"/>
    </row>
    <row r="1891" spans="1:15" s="21" customFormat="1" ht="16.5" customHeight="1" outlineLevel="2" x14ac:dyDescent="0.25">
      <c r="A1891" s="97">
        <v>6</v>
      </c>
      <c r="B1891" s="79" t="s">
        <v>382</v>
      </c>
      <c r="C1891" s="12"/>
      <c r="D1891" s="12"/>
      <c r="E1891" s="10"/>
      <c r="F1891" s="98">
        <f>SUM(F1892:F1902)</f>
        <v>0</v>
      </c>
      <c r="I1891" s="39"/>
    </row>
    <row r="1892" spans="1:15" s="21" customFormat="1" ht="16.5" outlineLevel="3" x14ac:dyDescent="0.25">
      <c r="A1892" s="99" t="s">
        <v>383</v>
      </c>
      <c r="B1892" s="14" t="s">
        <v>384</v>
      </c>
      <c r="C1892" s="2" t="s">
        <v>60</v>
      </c>
      <c r="D1892" s="13">
        <v>0</v>
      </c>
      <c r="E1892" s="11">
        <v>56656</v>
      </c>
      <c r="F1892" s="100">
        <f>ROUND(D1892*E1892,2)</f>
        <v>0</v>
      </c>
      <c r="I1892" s="39"/>
    </row>
    <row r="1893" spans="1:15" s="21" customFormat="1" ht="16.5" outlineLevel="3" x14ac:dyDescent="0.25">
      <c r="A1893" s="99" t="s">
        <v>385</v>
      </c>
      <c r="B1893" s="14" t="s">
        <v>386</v>
      </c>
      <c r="C1893" s="2" t="s">
        <v>60</v>
      </c>
      <c r="D1893" s="13">
        <v>0</v>
      </c>
      <c r="E1893" s="11">
        <v>33437</v>
      </c>
      <c r="F1893" s="100">
        <f t="shared" ref="F1893:F1902" si="213">ROUND(D1893*E1893,2)</f>
        <v>0</v>
      </c>
      <c r="I1893" s="39"/>
    </row>
    <row r="1894" spans="1:15" s="21" customFormat="1" ht="16.5" outlineLevel="3" x14ac:dyDescent="0.25">
      <c r="A1894" s="99" t="s">
        <v>387</v>
      </c>
      <c r="B1894" s="14" t="s">
        <v>388</v>
      </c>
      <c r="C1894" s="2" t="s">
        <v>1</v>
      </c>
      <c r="D1894" s="13">
        <v>0</v>
      </c>
      <c r="E1894" s="11">
        <v>42142</v>
      </c>
      <c r="F1894" s="100">
        <f t="shared" si="213"/>
        <v>0</v>
      </c>
      <c r="I1894" s="39"/>
    </row>
    <row r="1895" spans="1:15" s="21" customFormat="1" ht="16.5" outlineLevel="3" x14ac:dyDescent="0.25">
      <c r="A1895" s="99" t="s">
        <v>389</v>
      </c>
      <c r="B1895" s="14" t="s">
        <v>390</v>
      </c>
      <c r="C1895" s="2" t="s">
        <v>1</v>
      </c>
      <c r="D1895" s="13">
        <v>0</v>
      </c>
      <c r="E1895" s="11">
        <v>9025</v>
      </c>
      <c r="F1895" s="100">
        <f t="shared" si="213"/>
        <v>0</v>
      </c>
      <c r="I1895" s="39"/>
    </row>
    <row r="1896" spans="1:15" s="21" customFormat="1" ht="16.5" outlineLevel="3" x14ac:dyDescent="0.25">
      <c r="A1896" s="99" t="s">
        <v>391</v>
      </c>
      <c r="B1896" s="14" t="s">
        <v>392</v>
      </c>
      <c r="C1896" s="2" t="s">
        <v>1</v>
      </c>
      <c r="D1896" s="13">
        <v>0</v>
      </c>
      <c r="E1896" s="11">
        <v>8161</v>
      </c>
      <c r="F1896" s="100">
        <f t="shared" si="213"/>
        <v>0</v>
      </c>
      <c r="I1896" s="39"/>
    </row>
    <row r="1897" spans="1:15" s="21" customFormat="1" ht="16.5" outlineLevel="3" x14ac:dyDescent="0.25">
      <c r="A1897" s="99" t="s">
        <v>393</v>
      </c>
      <c r="B1897" s="14" t="s">
        <v>394</v>
      </c>
      <c r="C1897" s="2" t="s">
        <v>1</v>
      </c>
      <c r="D1897" s="13">
        <v>0</v>
      </c>
      <c r="E1897" s="11">
        <v>2259</v>
      </c>
      <c r="F1897" s="100">
        <f t="shared" si="213"/>
        <v>0</v>
      </c>
      <c r="I1897" s="39"/>
    </row>
    <row r="1898" spans="1:15" s="21" customFormat="1" ht="16.5" outlineLevel="3" x14ac:dyDescent="0.25">
      <c r="A1898" s="99" t="s">
        <v>395</v>
      </c>
      <c r="B1898" s="14" t="s">
        <v>396</v>
      </c>
      <c r="C1898" s="2" t="s">
        <v>60</v>
      </c>
      <c r="D1898" s="13">
        <v>0</v>
      </c>
      <c r="E1898" s="11">
        <v>28156</v>
      </c>
      <c r="F1898" s="100">
        <f t="shared" si="213"/>
        <v>0</v>
      </c>
      <c r="I1898" s="39"/>
    </row>
    <row r="1899" spans="1:15" s="21" customFormat="1" ht="16.5" outlineLevel="3" x14ac:dyDescent="0.25">
      <c r="A1899" s="99" t="s">
        <v>397</v>
      </c>
      <c r="B1899" s="14" t="s">
        <v>398</v>
      </c>
      <c r="C1899" s="2" t="s">
        <v>1</v>
      </c>
      <c r="D1899" s="13">
        <v>0</v>
      </c>
      <c r="E1899" s="11">
        <v>19845</v>
      </c>
      <c r="F1899" s="100">
        <f t="shared" si="213"/>
        <v>0</v>
      </c>
      <c r="I1899" s="39"/>
    </row>
    <row r="1900" spans="1:15" s="21" customFormat="1" ht="16.5" outlineLevel="3" x14ac:dyDescent="0.25">
      <c r="A1900" s="99" t="s">
        <v>399</v>
      </c>
      <c r="B1900" s="14" t="s">
        <v>400</v>
      </c>
      <c r="C1900" s="2" t="s">
        <v>1</v>
      </c>
      <c r="D1900" s="13">
        <v>0</v>
      </c>
      <c r="E1900" s="11">
        <v>9400</v>
      </c>
      <c r="F1900" s="100">
        <f t="shared" si="213"/>
        <v>0</v>
      </c>
      <c r="I1900" s="39"/>
    </row>
    <row r="1901" spans="1:15" s="21" customFormat="1" ht="16.5" outlineLevel="3" x14ac:dyDescent="0.25">
      <c r="A1901" s="99" t="s">
        <v>401</v>
      </c>
      <c r="B1901" s="14" t="s">
        <v>402</v>
      </c>
      <c r="C1901" s="2" t="s">
        <v>1</v>
      </c>
      <c r="D1901" s="13">
        <v>0</v>
      </c>
      <c r="E1901" s="11">
        <v>23086</v>
      </c>
      <c r="F1901" s="100">
        <f t="shared" si="213"/>
        <v>0</v>
      </c>
      <c r="I1901" s="39"/>
    </row>
    <row r="1902" spans="1:15" s="21" customFormat="1" ht="16.5" outlineLevel="3" x14ac:dyDescent="0.25">
      <c r="A1902" s="99" t="s">
        <v>403</v>
      </c>
      <c r="B1902" s="14" t="s">
        <v>404</v>
      </c>
      <c r="C1902" s="2" t="s">
        <v>23</v>
      </c>
      <c r="D1902" s="13">
        <v>0</v>
      </c>
      <c r="E1902" s="11">
        <v>124295</v>
      </c>
      <c r="F1902" s="100">
        <f t="shared" si="213"/>
        <v>0</v>
      </c>
      <c r="I1902" s="39"/>
    </row>
    <row r="1903" spans="1:15" ht="33" customHeight="1" outlineLevel="1" x14ac:dyDescent="0.2">
      <c r="A1903" s="95" t="s">
        <v>412</v>
      </c>
      <c r="B1903" s="78"/>
      <c r="C1903" s="78"/>
      <c r="D1903" s="78"/>
      <c r="E1903" s="78"/>
      <c r="F1903" s="96">
        <f>ROUND(F1904+F1911+F1926+F1985+F2058+F2128,0)</f>
        <v>167883372</v>
      </c>
      <c r="G1903" s="22"/>
      <c r="H1903" s="21"/>
      <c r="I1903" s="39"/>
      <c r="J1903" s="21"/>
      <c r="K1903" s="21"/>
      <c r="L1903" s="21"/>
      <c r="M1903" s="21"/>
      <c r="N1903" s="21"/>
      <c r="O1903" s="21"/>
    </row>
    <row r="1904" spans="1:15" s="21" customFormat="1" ht="16.5" customHeight="1" outlineLevel="2" x14ac:dyDescent="0.25">
      <c r="A1904" s="97">
        <v>1</v>
      </c>
      <c r="B1904" s="79" t="s">
        <v>180</v>
      </c>
      <c r="C1904" s="12"/>
      <c r="D1904" s="12"/>
      <c r="E1904" s="10"/>
      <c r="F1904" s="98">
        <f>SUM(F1905:F1910)</f>
        <v>207747</v>
      </c>
      <c r="I1904" s="39"/>
    </row>
    <row r="1905" spans="1:9" s="21" customFormat="1" ht="16.5" outlineLevel="3" x14ac:dyDescent="0.25">
      <c r="A1905" s="99" t="s">
        <v>10</v>
      </c>
      <c r="B1905" s="14" t="s">
        <v>16</v>
      </c>
      <c r="C1905" s="2" t="s">
        <v>22</v>
      </c>
      <c r="D1905" s="13">
        <v>1</v>
      </c>
      <c r="E1905" s="11">
        <v>207747</v>
      </c>
      <c r="F1905" s="100">
        <f>ROUND(D1905*E1905,2)</f>
        <v>207747</v>
      </c>
      <c r="I1905" s="39"/>
    </row>
    <row r="1906" spans="1:9" s="21" customFormat="1" ht="16.5" outlineLevel="3" x14ac:dyDescent="0.25">
      <c r="A1906" s="99" t="s">
        <v>11</v>
      </c>
      <c r="B1906" s="14" t="s">
        <v>17</v>
      </c>
      <c r="C1906" s="2" t="s">
        <v>1</v>
      </c>
      <c r="D1906" s="13">
        <v>0</v>
      </c>
      <c r="E1906" s="11">
        <v>30788</v>
      </c>
      <c r="F1906" s="100">
        <f t="shared" ref="F1906:F1910" si="214">ROUND(D1906*E1906,2)</f>
        <v>0</v>
      </c>
      <c r="I1906" s="39"/>
    </row>
    <row r="1907" spans="1:9" s="21" customFormat="1" ht="16.5" outlineLevel="3" x14ac:dyDescent="0.25">
      <c r="A1907" s="99" t="s">
        <v>12</v>
      </c>
      <c r="B1907" s="14" t="s">
        <v>18</v>
      </c>
      <c r="C1907" s="2" t="s">
        <v>1</v>
      </c>
      <c r="D1907" s="13">
        <v>0</v>
      </c>
      <c r="E1907" s="11">
        <v>71723</v>
      </c>
      <c r="F1907" s="100">
        <f t="shared" si="214"/>
        <v>0</v>
      </c>
      <c r="I1907" s="39"/>
    </row>
    <row r="1908" spans="1:9" s="21" customFormat="1" ht="16.5" outlineLevel="3" x14ac:dyDescent="0.25">
      <c r="A1908" s="99" t="s">
        <v>13</v>
      </c>
      <c r="B1908" s="14" t="s">
        <v>19</v>
      </c>
      <c r="C1908" s="2" t="s">
        <v>23</v>
      </c>
      <c r="D1908" s="13">
        <v>0</v>
      </c>
      <c r="E1908" s="11">
        <v>178062</v>
      </c>
      <c r="F1908" s="100">
        <f t="shared" si="214"/>
        <v>0</v>
      </c>
      <c r="I1908" s="39"/>
    </row>
    <row r="1909" spans="1:9" s="21" customFormat="1" ht="16.5" outlineLevel="3" x14ac:dyDescent="0.25">
      <c r="A1909" s="99" t="s">
        <v>14</v>
      </c>
      <c r="B1909" s="14" t="s">
        <v>20</v>
      </c>
      <c r="C1909" s="2" t="s">
        <v>24</v>
      </c>
      <c r="D1909" s="13">
        <v>0</v>
      </c>
      <c r="E1909" s="11">
        <v>7502</v>
      </c>
      <c r="F1909" s="100">
        <f t="shared" si="214"/>
        <v>0</v>
      </c>
      <c r="I1909" s="39"/>
    </row>
    <row r="1910" spans="1:9" s="21" customFormat="1" ht="16.5" outlineLevel="3" x14ac:dyDescent="0.25">
      <c r="A1910" s="99" t="s">
        <v>15</v>
      </c>
      <c r="B1910" s="14" t="s">
        <v>21</v>
      </c>
      <c r="C1910" s="2" t="s">
        <v>24</v>
      </c>
      <c r="D1910" s="13">
        <v>0</v>
      </c>
      <c r="E1910" s="11">
        <v>155477</v>
      </c>
      <c r="F1910" s="100">
        <f t="shared" si="214"/>
        <v>0</v>
      </c>
      <c r="I1910" s="39"/>
    </row>
    <row r="1911" spans="1:9" s="21" customFormat="1" ht="16.5" customHeight="1" outlineLevel="2" x14ac:dyDescent="0.25">
      <c r="A1911" s="97">
        <v>2</v>
      </c>
      <c r="B1911" s="79" t="s">
        <v>182</v>
      </c>
      <c r="C1911" s="12"/>
      <c r="D1911" s="12"/>
      <c r="E1911" s="10"/>
      <c r="F1911" s="98">
        <f>SUM(F1912:F1925)</f>
        <v>7588498.1399999987</v>
      </c>
      <c r="I1911" s="39"/>
    </row>
    <row r="1912" spans="1:9" s="21" customFormat="1" ht="33" outlineLevel="3" x14ac:dyDescent="0.25">
      <c r="A1912" s="99" t="s">
        <v>25</v>
      </c>
      <c r="B1912" s="14" t="s">
        <v>32</v>
      </c>
      <c r="C1912" s="2" t="s">
        <v>60</v>
      </c>
      <c r="D1912" s="13">
        <v>0</v>
      </c>
      <c r="E1912" s="11">
        <v>85059</v>
      </c>
      <c r="F1912" s="100">
        <f>ROUND(D1912*E1912,2)</f>
        <v>0</v>
      </c>
      <c r="I1912" s="39"/>
    </row>
    <row r="1913" spans="1:9" s="21" customFormat="1" ht="33" outlineLevel="3" x14ac:dyDescent="0.25">
      <c r="A1913" s="99" t="s">
        <v>26</v>
      </c>
      <c r="B1913" s="14" t="s">
        <v>33</v>
      </c>
      <c r="C1913" s="2" t="s">
        <v>60</v>
      </c>
      <c r="D1913" s="13">
        <v>0</v>
      </c>
      <c r="E1913" s="11">
        <v>42859</v>
      </c>
      <c r="F1913" s="100">
        <f t="shared" ref="F1913:F1925" si="215">ROUND(D1913*E1913,2)</f>
        <v>0</v>
      </c>
      <c r="I1913" s="39"/>
    </row>
    <row r="1914" spans="1:9" s="21" customFormat="1" ht="16.5" outlineLevel="3" x14ac:dyDescent="0.25">
      <c r="A1914" s="99" t="s">
        <v>27</v>
      </c>
      <c r="B1914" s="14" t="s">
        <v>34</v>
      </c>
      <c r="C1914" s="2" t="s">
        <v>24</v>
      </c>
      <c r="D1914" s="13">
        <v>58.71</v>
      </c>
      <c r="E1914" s="11">
        <v>52206</v>
      </c>
      <c r="F1914" s="100">
        <f t="shared" si="215"/>
        <v>3065014.26</v>
      </c>
      <c r="I1914" s="39"/>
    </row>
    <row r="1915" spans="1:9" s="21" customFormat="1" ht="16.5" outlineLevel="3" x14ac:dyDescent="0.25">
      <c r="A1915" s="99" t="s">
        <v>28</v>
      </c>
      <c r="B1915" s="14" t="s">
        <v>35</v>
      </c>
      <c r="C1915" s="2" t="s">
        <v>24</v>
      </c>
      <c r="D1915" s="13">
        <v>365.56</v>
      </c>
      <c r="E1915" s="11">
        <v>10732</v>
      </c>
      <c r="F1915" s="100">
        <f t="shared" si="215"/>
        <v>3923189.92</v>
      </c>
      <c r="I1915" s="39"/>
    </row>
    <row r="1916" spans="1:9" s="21" customFormat="1" ht="16.5" outlineLevel="3" x14ac:dyDescent="0.25">
      <c r="A1916" s="99" t="s">
        <v>29</v>
      </c>
      <c r="B1916" s="14" t="s">
        <v>36</v>
      </c>
      <c r="C1916" s="2" t="s">
        <v>24</v>
      </c>
      <c r="D1916" s="13">
        <v>0</v>
      </c>
      <c r="E1916" s="11">
        <v>10732</v>
      </c>
      <c r="F1916" s="100">
        <f t="shared" si="215"/>
        <v>0</v>
      </c>
      <c r="I1916" s="39"/>
    </row>
    <row r="1917" spans="1:9" s="21" customFormat="1" ht="16.5" outlineLevel="3" x14ac:dyDescent="0.25">
      <c r="A1917" s="99" t="s">
        <v>30</v>
      </c>
      <c r="B1917" s="14" t="s">
        <v>37</v>
      </c>
      <c r="C1917" s="2" t="s">
        <v>24</v>
      </c>
      <c r="D1917" s="13">
        <v>10.42</v>
      </c>
      <c r="E1917" s="11">
        <v>10913</v>
      </c>
      <c r="F1917" s="100">
        <f t="shared" si="215"/>
        <v>113713.46</v>
      </c>
      <c r="I1917" s="39"/>
    </row>
    <row r="1918" spans="1:9" s="21" customFormat="1" ht="16.5" outlineLevel="3" x14ac:dyDescent="0.25">
      <c r="A1918" s="99" t="s">
        <v>31</v>
      </c>
      <c r="B1918" s="14" t="s">
        <v>38</v>
      </c>
      <c r="C1918" s="2" t="s">
        <v>24</v>
      </c>
      <c r="D1918" s="13">
        <v>5.04</v>
      </c>
      <c r="E1918" s="11">
        <v>10913</v>
      </c>
      <c r="F1918" s="100">
        <f t="shared" si="215"/>
        <v>55001.52</v>
      </c>
      <c r="I1918" s="39"/>
    </row>
    <row r="1919" spans="1:9" s="21" customFormat="1" ht="16.5" outlineLevel="3" x14ac:dyDescent="0.25">
      <c r="A1919" s="99" t="s">
        <v>183</v>
      </c>
      <c r="B1919" s="14" t="s">
        <v>39</v>
      </c>
      <c r="C1919" s="2" t="s">
        <v>24</v>
      </c>
      <c r="D1919" s="13">
        <v>0</v>
      </c>
      <c r="E1919" s="11">
        <v>3688</v>
      </c>
      <c r="F1919" s="100">
        <f t="shared" si="215"/>
        <v>0</v>
      </c>
      <c r="I1919" s="39"/>
    </row>
    <row r="1920" spans="1:9" s="21" customFormat="1" ht="16.5" outlineLevel="3" x14ac:dyDescent="0.25">
      <c r="A1920" s="99" t="s">
        <v>184</v>
      </c>
      <c r="B1920" s="14" t="s">
        <v>40</v>
      </c>
      <c r="C1920" s="2" t="s">
        <v>24</v>
      </c>
      <c r="D1920" s="13">
        <v>0</v>
      </c>
      <c r="E1920" s="11">
        <v>3941</v>
      </c>
      <c r="F1920" s="100">
        <f t="shared" si="215"/>
        <v>0</v>
      </c>
      <c r="I1920" s="39"/>
    </row>
    <row r="1921" spans="1:9" s="21" customFormat="1" ht="16.5" outlineLevel="3" x14ac:dyDescent="0.25">
      <c r="A1921" s="99" t="s">
        <v>185</v>
      </c>
      <c r="B1921" s="14" t="s">
        <v>41</v>
      </c>
      <c r="C1921" s="2" t="s">
        <v>24</v>
      </c>
      <c r="D1921" s="13">
        <v>0</v>
      </c>
      <c r="E1921" s="11">
        <v>7373</v>
      </c>
      <c r="F1921" s="100">
        <f t="shared" si="215"/>
        <v>0</v>
      </c>
      <c r="I1921" s="39"/>
    </row>
    <row r="1922" spans="1:9" s="21" customFormat="1" ht="16.5" outlineLevel="3" x14ac:dyDescent="0.25">
      <c r="A1922" s="99" t="s">
        <v>419</v>
      </c>
      <c r="B1922" s="14" t="s">
        <v>42</v>
      </c>
      <c r="C1922" s="2" t="s">
        <v>24</v>
      </c>
      <c r="D1922" s="13">
        <v>0</v>
      </c>
      <c r="E1922" s="11">
        <v>7373</v>
      </c>
      <c r="F1922" s="100">
        <f t="shared" si="215"/>
        <v>0</v>
      </c>
      <c r="I1922" s="39"/>
    </row>
    <row r="1923" spans="1:9" s="21" customFormat="1" ht="16.5" outlineLevel="3" x14ac:dyDescent="0.25">
      <c r="A1923" s="99" t="s">
        <v>420</v>
      </c>
      <c r="B1923" s="14" t="s">
        <v>43</v>
      </c>
      <c r="C1923" s="2" t="s">
        <v>23</v>
      </c>
      <c r="D1923" s="13">
        <v>0</v>
      </c>
      <c r="E1923" s="11">
        <v>222819</v>
      </c>
      <c r="F1923" s="100">
        <f t="shared" si="215"/>
        <v>0</v>
      </c>
      <c r="I1923" s="39"/>
    </row>
    <row r="1924" spans="1:9" s="21" customFormat="1" ht="16.5" outlineLevel="3" x14ac:dyDescent="0.25">
      <c r="A1924" s="99" t="s">
        <v>421</v>
      </c>
      <c r="B1924" s="14" t="s">
        <v>44</v>
      </c>
      <c r="C1924" s="2" t="s">
        <v>186</v>
      </c>
      <c r="D1924" s="13">
        <v>0</v>
      </c>
      <c r="E1924" s="11">
        <v>53151</v>
      </c>
      <c r="F1924" s="100">
        <f t="shared" si="215"/>
        <v>0</v>
      </c>
      <c r="I1924" s="39"/>
    </row>
    <row r="1925" spans="1:9" s="21" customFormat="1" ht="16.5" outlineLevel="3" x14ac:dyDescent="0.25">
      <c r="A1925" s="99" t="s">
        <v>424</v>
      </c>
      <c r="B1925" s="14" t="s">
        <v>45</v>
      </c>
      <c r="C1925" s="2" t="s">
        <v>24</v>
      </c>
      <c r="D1925" s="13">
        <v>32.270000000000003</v>
      </c>
      <c r="E1925" s="11">
        <v>13374</v>
      </c>
      <c r="F1925" s="100">
        <f t="shared" si="215"/>
        <v>431578.98</v>
      </c>
      <c r="I1925" s="39"/>
    </row>
    <row r="1926" spans="1:9" s="21" customFormat="1" ht="16.5" customHeight="1" outlineLevel="2" x14ac:dyDescent="0.25">
      <c r="A1926" s="97">
        <v>3</v>
      </c>
      <c r="B1926" s="79" t="s">
        <v>187</v>
      </c>
      <c r="C1926" s="12"/>
      <c r="D1926" s="12"/>
      <c r="E1926" s="10"/>
      <c r="F1926" s="98">
        <f>F1927+F1936+F1942+F1953+F1958+F1967</f>
        <v>97381670.059999987</v>
      </c>
      <c r="I1926" s="39"/>
    </row>
    <row r="1927" spans="1:9" s="21" customFormat="1" ht="16.5" customHeight="1" outlineLevel="3" x14ac:dyDescent="0.25">
      <c r="A1927" s="97" t="s">
        <v>188</v>
      </c>
      <c r="B1927" s="79" t="s">
        <v>189</v>
      </c>
      <c r="C1927" s="12"/>
      <c r="D1927" s="12"/>
      <c r="E1927" s="10"/>
      <c r="F1927" s="98">
        <f>SUM(F1928:F1935)</f>
        <v>49017595.640000001</v>
      </c>
      <c r="I1927" s="39"/>
    </row>
    <row r="1928" spans="1:9" s="21" customFormat="1" ht="16.5" outlineLevel="4" x14ac:dyDescent="0.25">
      <c r="A1928" s="99" t="s">
        <v>52</v>
      </c>
      <c r="B1928" s="14" t="s">
        <v>46</v>
      </c>
      <c r="C1928" s="2" t="s">
        <v>24</v>
      </c>
      <c r="D1928" s="13">
        <v>365.56</v>
      </c>
      <c r="E1928" s="11">
        <v>100634</v>
      </c>
      <c r="F1928" s="100">
        <f t="shared" ref="F1928:F1935" si="216">ROUND(D1928*E1928,2)</f>
        <v>36787765.039999999</v>
      </c>
      <c r="I1928" s="39"/>
    </row>
    <row r="1929" spans="1:9" s="21" customFormat="1" ht="16.5" outlineLevel="4" x14ac:dyDescent="0.25">
      <c r="A1929" s="99" t="s">
        <v>53</v>
      </c>
      <c r="B1929" s="14" t="s">
        <v>47</v>
      </c>
      <c r="C1929" s="2" t="s">
        <v>24</v>
      </c>
      <c r="D1929" s="13">
        <v>0</v>
      </c>
      <c r="E1929" s="11">
        <v>54849</v>
      </c>
      <c r="F1929" s="100">
        <f t="shared" si="216"/>
        <v>0</v>
      </c>
      <c r="I1929" s="39"/>
    </row>
    <row r="1930" spans="1:9" s="21" customFormat="1" ht="16.5" outlineLevel="4" x14ac:dyDescent="0.25">
      <c r="A1930" s="99" t="s">
        <v>54</v>
      </c>
      <c r="B1930" s="14" t="s">
        <v>48</v>
      </c>
      <c r="C1930" s="2" t="s">
        <v>24</v>
      </c>
      <c r="D1930" s="13">
        <v>0</v>
      </c>
      <c r="E1930" s="11">
        <v>48251</v>
      </c>
      <c r="F1930" s="100">
        <f t="shared" si="216"/>
        <v>0</v>
      </c>
      <c r="I1930" s="39"/>
    </row>
    <row r="1931" spans="1:9" s="21" customFormat="1" ht="16.5" outlineLevel="4" x14ac:dyDescent="0.25">
      <c r="A1931" s="99" t="s">
        <v>428</v>
      </c>
      <c r="B1931" s="14" t="s">
        <v>49</v>
      </c>
      <c r="C1931" s="2" t="s">
        <v>60</v>
      </c>
      <c r="D1931" s="13">
        <v>132.6</v>
      </c>
      <c r="E1931" s="11">
        <v>92231</v>
      </c>
      <c r="F1931" s="100">
        <f t="shared" si="216"/>
        <v>12229830.6</v>
      </c>
      <c r="I1931" s="39"/>
    </row>
    <row r="1932" spans="1:9" s="21" customFormat="1" ht="16.5" outlineLevel="4" x14ac:dyDescent="0.25">
      <c r="A1932" s="99" t="s">
        <v>429</v>
      </c>
      <c r="B1932" s="14" t="s">
        <v>50</v>
      </c>
      <c r="C1932" s="2" t="s">
        <v>24</v>
      </c>
      <c r="D1932" s="13">
        <v>0</v>
      </c>
      <c r="E1932" s="11">
        <v>46023</v>
      </c>
      <c r="F1932" s="100">
        <f t="shared" si="216"/>
        <v>0</v>
      </c>
      <c r="I1932" s="39"/>
    </row>
    <row r="1933" spans="1:9" s="21" customFormat="1" ht="33" outlineLevel="4" x14ac:dyDescent="0.25">
      <c r="A1933" s="99" t="s">
        <v>430</v>
      </c>
      <c r="B1933" s="14" t="s">
        <v>51</v>
      </c>
      <c r="C1933" s="2" t="s">
        <v>24</v>
      </c>
      <c r="D1933" s="13">
        <v>0</v>
      </c>
      <c r="E1933" s="11">
        <v>5656</v>
      </c>
      <c r="F1933" s="100">
        <f t="shared" si="216"/>
        <v>0</v>
      </c>
      <c r="I1933" s="39"/>
    </row>
    <row r="1934" spans="1:9" s="21" customFormat="1" ht="16.5" outlineLevel="4" x14ac:dyDescent="0.25">
      <c r="A1934" s="99" t="s">
        <v>431</v>
      </c>
      <c r="B1934" s="14" t="s">
        <v>190</v>
      </c>
      <c r="C1934" s="2" t="s">
        <v>24</v>
      </c>
      <c r="D1934" s="13">
        <v>0</v>
      </c>
      <c r="E1934" s="11">
        <v>15477</v>
      </c>
      <c r="F1934" s="100">
        <f t="shared" si="216"/>
        <v>0</v>
      </c>
      <c r="I1934" s="39"/>
    </row>
    <row r="1935" spans="1:9" s="21" customFormat="1" ht="16.5" outlineLevel="4" x14ac:dyDescent="0.25">
      <c r="A1935" s="99" t="s">
        <v>432</v>
      </c>
      <c r="B1935" s="14" t="s">
        <v>191</v>
      </c>
      <c r="C1935" s="2" t="s">
        <v>24</v>
      </c>
      <c r="D1935" s="13">
        <v>0</v>
      </c>
      <c r="E1935" s="11">
        <v>52864</v>
      </c>
      <c r="F1935" s="100">
        <f t="shared" si="216"/>
        <v>0</v>
      </c>
      <c r="I1935" s="39"/>
    </row>
    <row r="1936" spans="1:9" s="21" customFormat="1" ht="16.5" customHeight="1" outlineLevel="3" x14ac:dyDescent="0.25">
      <c r="A1936" s="97" t="s">
        <v>192</v>
      </c>
      <c r="B1936" s="79" t="s">
        <v>193</v>
      </c>
      <c r="C1936" s="12"/>
      <c r="D1936" s="12"/>
      <c r="E1936" s="10"/>
      <c r="F1936" s="98">
        <f>SUM(F1937:F1941)</f>
        <v>701709.61</v>
      </c>
      <c r="I1936" s="39"/>
    </row>
    <row r="1937" spans="1:9" s="21" customFormat="1" ht="16.5" outlineLevel="4" x14ac:dyDescent="0.25">
      <c r="A1937" s="99" t="s">
        <v>61</v>
      </c>
      <c r="B1937" s="14" t="s">
        <v>55</v>
      </c>
      <c r="C1937" s="2" t="s">
        <v>23</v>
      </c>
      <c r="D1937" s="13">
        <v>1.07</v>
      </c>
      <c r="E1937" s="11">
        <v>426584</v>
      </c>
      <c r="F1937" s="100">
        <f t="shared" ref="F1937:F1941" si="217">ROUND(D1937*E1937,2)</f>
        <v>456444.88</v>
      </c>
      <c r="I1937" s="39"/>
    </row>
    <row r="1938" spans="1:9" s="21" customFormat="1" ht="16.5" outlineLevel="4" x14ac:dyDescent="0.25">
      <c r="A1938" s="99" t="s">
        <v>63</v>
      </c>
      <c r="B1938" s="14" t="s">
        <v>56</v>
      </c>
      <c r="C1938" s="2" t="s">
        <v>24</v>
      </c>
      <c r="D1938" s="13">
        <v>0.15</v>
      </c>
      <c r="E1938" s="11">
        <v>21678</v>
      </c>
      <c r="F1938" s="100">
        <f t="shared" si="217"/>
        <v>3251.7</v>
      </c>
      <c r="I1938" s="39"/>
    </row>
    <row r="1939" spans="1:9" s="21" customFormat="1" ht="16.5" outlineLevel="4" x14ac:dyDescent="0.25">
      <c r="A1939" s="99" t="s">
        <v>64</v>
      </c>
      <c r="B1939" s="14" t="s">
        <v>57</v>
      </c>
      <c r="C1939" s="2" t="s">
        <v>24</v>
      </c>
      <c r="D1939" s="13">
        <v>7.62</v>
      </c>
      <c r="E1939" s="11">
        <v>17214</v>
      </c>
      <c r="F1939" s="100">
        <f t="shared" si="217"/>
        <v>131170.68</v>
      </c>
      <c r="I1939" s="39"/>
    </row>
    <row r="1940" spans="1:9" s="21" customFormat="1" ht="16.5" outlineLevel="4" x14ac:dyDescent="0.25">
      <c r="A1940" s="99" t="s">
        <v>65</v>
      </c>
      <c r="B1940" s="14" t="s">
        <v>58</v>
      </c>
      <c r="C1940" s="2" t="s">
        <v>60</v>
      </c>
      <c r="D1940" s="13">
        <v>15.35</v>
      </c>
      <c r="E1940" s="11">
        <v>7221</v>
      </c>
      <c r="F1940" s="100">
        <f t="shared" si="217"/>
        <v>110842.35</v>
      </c>
      <c r="I1940" s="39"/>
    </row>
    <row r="1941" spans="1:9" s="21" customFormat="1" ht="16.5" outlineLevel="4" x14ac:dyDescent="0.25">
      <c r="A1941" s="99" t="s">
        <v>433</v>
      </c>
      <c r="B1941" s="14" t="s">
        <v>59</v>
      </c>
      <c r="C1941" s="2" t="s">
        <v>24</v>
      </c>
      <c r="D1941" s="13">
        <v>0</v>
      </c>
      <c r="E1941" s="11">
        <v>13656</v>
      </c>
      <c r="F1941" s="100">
        <f t="shared" si="217"/>
        <v>0</v>
      </c>
      <c r="I1941" s="39"/>
    </row>
    <row r="1942" spans="1:9" s="21" customFormat="1" ht="16.5" customHeight="1" outlineLevel="3" x14ac:dyDescent="0.25">
      <c r="A1942" s="97" t="s">
        <v>194</v>
      </c>
      <c r="B1942" s="79" t="s">
        <v>195</v>
      </c>
      <c r="C1942" s="12"/>
      <c r="D1942" s="12"/>
      <c r="E1942" s="10"/>
      <c r="F1942" s="98">
        <f>SUM(F1943:F1952)</f>
        <v>6499009.8399999999</v>
      </c>
      <c r="I1942" s="39"/>
    </row>
    <row r="1943" spans="1:9" s="21" customFormat="1" ht="33" outlineLevel="4" x14ac:dyDescent="0.25">
      <c r="A1943" s="99" t="s">
        <v>77</v>
      </c>
      <c r="B1943" s="14" t="s">
        <v>66</v>
      </c>
      <c r="C1943" s="2" t="s">
        <v>24</v>
      </c>
      <c r="D1943" s="13">
        <v>7.5</v>
      </c>
      <c r="E1943" s="11">
        <v>298241</v>
      </c>
      <c r="F1943" s="100">
        <f t="shared" ref="F1943:F1952" si="218">ROUND(D1943*E1943,2)</f>
        <v>2236807.5</v>
      </c>
      <c r="I1943" s="39"/>
    </row>
    <row r="1944" spans="1:9" s="21" customFormat="1" ht="16.5" outlineLevel="4" x14ac:dyDescent="0.25">
      <c r="A1944" s="99" t="s">
        <v>79</v>
      </c>
      <c r="B1944" s="14" t="s">
        <v>67</v>
      </c>
      <c r="C1944" s="2" t="s">
        <v>1</v>
      </c>
      <c r="D1944" s="13">
        <v>0</v>
      </c>
      <c r="E1944" s="11">
        <v>147712</v>
      </c>
      <c r="F1944" s="100">
        <f t="shared" si="218"/>
        <v>0</v>
      </c>
      <c r="I1944" s="39"/>
    </row>
    <row r="1945" spans="1:9" s="21" customFormat="1" ht="16.5" outlineLevel="4" x14ac:dyDescent="0.25">
      <c r="A1945" s="99" t="s">
        <v>80</v>
      </c>
      <c r="B1945" s="14" t="s">
        <v>68</v>
      </c>
      <c r="C1945" s="2" t="s">
        <v>24</v>
      </c>
      <c r="D1945" s="13">
        <v>3.96</v>
      </c>
      <c r="E1945" s="11">
        <v>115616</v>
      </c>
      <c r="F1945" s="100">
        <f t="shared" si="218"/>
        <v>457839.35999999999</v>
      </c>
      <c r="I1945" s="39"/>
    </row>
    <row r="1946" spans="1:9" s="21" customFormat="1" ht="33" outlineLevel="4" x14ac:dyDescent="0.25">
      <c r="A1946" s="99" t="s">
        <v>81</v>
      </c>
      <c r="B1946" s="14" t="s">
        <v>69</v>
      </c>
      <c r="C1946" s="2" t="s">
        <v>24</v>
      </c>
      <c r="D1946" s="13">
        <v>4.92</v>
      </c>
      <c r="E1946" s="11">
        <v>245954</v>
      </c>
      <c r="F1946" s="100">
        <f t="shared" si="218"/>
        <v>1210093.68</v>
      </c>
      <c r="I1946" s="39"/>
    </row>
    <row r="1947" spans="1:9" s="21" customFormat="1" ht="16.5" outlineLevel="4" x14ac:dyDescent="0.25">
      <c r="A1947" s="99" t="s">
        <v>82</v>
      </c>
      <c r="B1947" s="14" t="s">
        <v>70</v>
      </c>
      <c r="C1947" s="2" t="s">
        <v>24</v>
      </c>
      <c r="D1947" s="13">
        <v>6.56</v>
      </c>
      <c r="E1947" s="11">
        <v>134653</v>
      </c>
      <c r="F1947" s="100">
        <f t="shared" si="218"/>
        <v>883323.68</v>
      </c>
      <c r="I1947" s="39"/>
    </row>
    <row r="1948" spans="1:9" s="21" customFormat="1" ht="16.5" outlineLevel="4" x14ac:dyDescent="0.25">
      <c r="A1948" s="99" t="s">
        <v>78</v>
      </c>
      <c r="B1948" s="14" t="s">
        <v>71</v>
      </c>
      <c r="C1948" s="2" t="s">
        <v>24</v>
      </c>
      <c r="D1948" s="13">
        <v>6.23</v>
      </c>
      <c r="E1948" s="11">
        <v>83680</v>
      </c>
      <c r="F1948" s="100">
        <f t="shared" si="218"/>
        <v>521326.4</v>
      </c>
      <c r="I1948" s="39"/>
    </row>
    <row r="1949" spans="1:9" s="21" customFormat="1" ht="16.5" outlineLevel="4" x14ac:dyDescent="0.25">
      <c r="A1949" s="99" t="s">
        <v>196</v>
      </c>
      <c r="B1949" s="14" t="s">
        <v>72</v>
      </c>
      <c r="C1949" s="2" t="s">
        <v>24</v>
      </c>
      <c r="D1949" s="13">
        <v>18.71</v>
      </c>
      <c r="E1949" s="11">
        <v>63582</v>
      </c>
      <c r="F1949" s="100">
        <f t="shared" si="218"/>
        <v>1189619.22</v>
      </c>
      <c r="I1949" s="39"/>
    </row>
    <row r="1950" spans="1:9" s="21" customFormat="1" ht="33" outlineLevel="4" x14ac:dyDescent="0.25">
      <c r="A1950" s="99" t="s">
        <v>169</v>
      </c>
      <c r="B1950" s="14" t="s">
        <v>73</v>
      </c>
      <c r="C1950" s="2" t="s">
        <v>60</v>
      </c>
      <c r="D1950" s="13">
        <v>0</v>
      </c>
      <c r="E1950" s="11">
        <v>25376</v>
      </c>
      <c r="F1950" s="100">
        <f t="shared" si="218"/>
        <v>0</v>
      </c>
      <c r="I1950" s="39"/>
    </row>
    <row r="1951" spans="1:9" s="21" customFormat="1" ht="25.5" customHeight="1" outlineLevel="4" x14ac:dyDescent="0.25">
      <c r="A1951" s="99" t="s">
        <v>434</v>
      </c>
      <c r="B1951" s="14" t="s">
        <v>74</v>
      </c>
      <c r="C1951" s="2" t="s">
        <v>76</v>
      </c>
      <c r="D1951" s="13">
        <v>0</v>
      </c>
      <c r="E1951" s="11">
        <v>112193</v>
      </c>
      <c r="F1951" s="100">
        <f t="shared" si="218"/>
        <v>0</v>
      </c>
      <c r="I1951" s="39"/>
    </row>
    <row r="1952" spans="1:9" s="21" customFormat="1" ht="32.25" customHeight="1" outlineLevel="4" x14ac:dyDescent="0.25">
      <c r="A1952" s="99" t="s">
        <v>435</v>
      </c>
      <c r="B1952" s="14" t="s">
        <v>75</v>
      </c>
      <c r="C1952" s="2" t="s">
        <v>60</v>
      </c>
      <c r="D1952" s="13">
        <v>0</v>
      </c>
      <c r="E1952" s="11">
        <v>83324</v>
      </c>
      <c r="F1952" s="100">
        <f t="shared" si="218"/>
        <v>0</v>
      </c>
      <c r="I1952" s="39"/>
    </row>
    <row r="1953" spans="1:9" s="21" customFormat="1" ht="16.5" customHeight="1" outlineLevel="3" x14ac:dyDescent="0.25">
      <c r="A1953" s="97" t="s">
        <v>197</v>
      </c>
      <c r="B1953" s="79" t="s">
        <v>198</v>
      </c>
      <c r="C1953" s="12"/>
      <c r="D1953" s="12"/>
      <c r="E1953" s="10"/>
      <c r="F1953" s="98">
        <f>SUM(F1954:F1957)</f>
        <v>21123053.379999999</v>
      </c>
      <c r="I1953" s="39"/>
    </row>
    <row r="1954" spans="1:9" s="21" customFormat="1" ht="33" outlineLevel="4" x14ac:dyDescent="0.25">
      <c r="A1954" s="99" t="s">
        <v>86</v>
      </c>
      <c r="B1954" s="14" t="s">
        <v>83</v>
      </c>
      <c r="C1954" s="2" t="s">
        <v>24</v>
      </c>
      <c r="D1954" s="13">
        <v>248.99</v>
      </c>
      <c r="E1954" s="11">
        <v>74102</v>
      </c>
      <c r="F1954" s="100">
        <f t="shared" ref="F1954:F1957" si="219">ROUND(D1954*E1954,2)</f>
        <v>18450656.98</v>
      </c>
      <c r="I1954" s="39"/>
    </row>
    <row r="1955" spans="1:9" s="21" customFormat="1" ht="16.5" outlineLevel="4" x14ac:dyDescent="0.25">
      <c r="A1955" s="99" t="s">
        <v>87</v>
      </c>
      <c r="B1955" s="14" t="s">
        <v>84</v>
      </c>
      <c r="C1955" s="2" t="s">
        <v>60</v>
      </c>
      <c r="D1955" s="13">
        <v>149.84</v>
      </c>
      <c r="E1955" s="11">
        <v>17835</v>
      </c>
      <c r="F1955" s="100">
        <f t="shared" si="219"/>
        <v>2672396.4</v>
      </c>
      <c r="I1955" s="39"/>
    </row>
    <row r="1956" spans="1:9" s="21" customFormat="1" ht="33" outlineLevel="4" x14ac:dyDescent="0.25">
      <c r="A1956" s="99" t="s">
        <v>88</v>
      </c>
      <c r="B1956" s="14" t="s">
        <v>85</v>
      </c>
      <c r="C1956" s="2" t="s">
        <v>24</v>
      </c>
      <c r="D1956" s="13">
        <v>0</v>
      </c>
      <c r="E1956" s="11">
        <v>61513</v>
      </c>
      <c r="F1956" s="100">
        <f t="shared" si="219"/>
        <v>0</v>
      </c>
      <c r="I1956" s="39"/>
    </row>
    <row r="1957" spans="1:9" s="21" customFormat="1" ht="16.5" outlineLevel="4" x14ac:dyDescent="0.25">
      <c r="A1957" s="99" t="s">
        <v>199</v>
      </c>
      <c r="B1957" s="14" t="s">
        <v>200</v>
      </c>
      <c r="C1957" s="2" t="s">
        <v>24</v>
      </c>
      <c r="D1957" s="13">
        <v>0</v>
      </c>
      <c r="E1957" s="11">
        <v>61513</v>
      </c>
      <c r="F1957" s="100">
        <f t="shared" si="219"/>
        <v>0</v>
      </c>
      <c r="I1957" s="39"/>
    </row>
    <row r="1958" spans="1:9" s="21" customFormat="1" ht="16.5" customHeight="1" outlineLevel="3" x14ac:dyDescent="0.25">
      <c r="A1958" s="97" t="s">
        <v>201</v>
      </c>
      <c r="B1958" s="79" t="s">
        <v>202</v>
      </c>
      <c r="C1958" s="12"/>
      <c r="D1958" s="12"/>
      <c r="E1958" s="10"/>
      <c r="F1958" s="98">
        <f>SUM(F1959:F1966)</f>
        <v>9621303.7399999984</v>
      </c>
      <c r="I1958" s="39"/>
    </row>
    <row r="1959" spans="1:9" s="21" customFormat="1" ht="33" outlineLevel="4" x14ac:dyDescent="0.25">
      <c r="A1959" s="99" t="s">
        <v>95</v>
      </c>
      <c r="B1959" s="14" t="s">
        <v>89</v>
      </c>
      <c r="C1959" s="2" t="s">
        <v>60</v>
      </c>
      <c r="D1959" s="13">
        <v>151.44999999999999</v>
      </c>
      <c r="E1959" s="11">
        <v>14553</v>
      </c>
      <c r="F1959" s="100">
        <f t="shared" ref="F1959:F1966" si="220">ROUND(D1959*E1959,2)</f>
        <v>2204051.85</v>
      </c>
      <c r="I1959" s="39"/>
    </row>
    <row r="1960" spans="1:9" s="21" customFormat="1" ht="16.5" outlineLevel="4" x14ac:dyDescent="0.25">
      <c r="A1960" s="99" t="s">
        <v>96</v>
      </c>
      <c r="B1960" s="14" t="s">
        <v>90</v>
      </c>
      <c r="C1960" s="2" t="s">
        <v>60</v>
      </c>
      <c r="D1960" s="13">
        <v>0</v>
      </c>
      <c r="E1960" s="11">
        <v>22563</v>
      </c>
      <c r="F1960" s="100">
        <f t="shared" si="220"/>
        <v>0</v>
      </c>
      <c r="I1960" s="39"/>
    </row>
    <row r="1961" spans="1:9" s="21" customFormat="1" ht="16.5" outlineLevel="4" x14ac:dyDescent="0.25">
      <c r="A1961" s="99" t="s">
        <v>97</v>
      </c>
      <c r="B1961" s="14" t="s">
        <v>91</v>
      </c>
      <c r="C1961" s="2" t="s">
        <v>24</v>
      </c>
      <c r="D1961" s="13">
        <v>409.13</v>
      </c>
      <c r="E1961" s="11">
        <v>6577</v>
      </c>
      <c r="F1961" s="100">
        <f t="shared" si="220"/>
        <v>2690848.01</v>
      </c>
      <c r="I1961" s="39"/>
    </row>
    <row r="1962" spans="1:9" s="21" customFormat="1" ht="16.5" outlineLevel="4" x14ac:dyDescent="0.25">
      <c r="A1962" s="99" t="s">
        <v>98</v>
      </c>
      <c r="B1962" s="14" t="s">
        <v>92</v>
      </c>
      <c r="C1962" s="2" t="s">
        <v>24</v>
      </c>
      <c r="D1962" s="13">
        <v>0</v>
      </c>
      <c r="E1962" s="11">
        <v>5537</v>
      </c>
      <c r="F1962" s="100">
        <f t="shared" si="220"/>
        <v>0</v>
      </c>
      <c r="I1962" s="39"/>
    </row>
    <row r="1963" spans="1:9" s="21" customFormat="1" ht="16.5" outlineLevel="4" x14ac:dyDescent="0.25">
      <c r="A1963" s="99" t="s">
        <v>203</v>
      </c>
      <c r="B1963" s="14" t="s">
        <v>93</v>
      </c>
      <c r="C1963" s="2" t="s">
        <v>24</v>
      </c>
      <c r="D1963" s="13">
        <v>299.39999999999998</v>
      </c>
      <c r="E1963" s="11">
        <v>12258</v>
      </c>
      <c r="F1963" s="100">
        <f t="shared" si="220"/>
        <v>3670045.2</v>
      </c>
      <c r="I1963" s="39"/>
    </row>
    <row r="1964" spans="1:9" s="21" customFormat="1" ht="16.5" outlineLevel="4" x14ac:dyDescent="0.25">
      <c r="A1964" s="99" t="s">
        <v>204</v>
      </c>
      <c r="B1964" s="14" t="s">
        <v>94</v>
      </c>
      <c r="C1964" s="2" t="s">
        <v>24</v>
      </c>
      <c r="D1964" s="13">
        <v>89.31</v>
      </c>
      <c r="E1964" s="11">
        <v>11828</v>
      </c>
      <c r="F1964" s="100">
        <f t="shared" si="220"/>
        <v>1056358.68</v>
      </c>
      <c r="I1964" s="39"/>
    </row>
    <row r="1965" spans="1:9" s="21" customFormat="1" ht="16.5" outlineLevel="4" x14ac:dyDescent="0.25">
      <c r="A1965" s="99" t="s">
        <v>205</v>
      </c>
      <c r="B1965" s="14" t="s">
        <v>206</v>
      </c>
      <c r="C1965" s="2" t="s">
        <v>24</v>
      </c>
      <c r="D1965" s="13">
        <v>0</v>
      </c>
      <c r="E1965" s="11">
        <v>11376</v>
      </c>
      <c r="F1965" s="100">
        <f t="shared" si="220"/>
        <v>0</v>
      </c>
      <c r="I1965" s="39"/>
    </row>
    <row r="1966" spans="1:9" s="21" customFormat="1" ht="49.5" outlineLevel="4" x14ac:dyDescent="0.25">
      <c r="A1966" s="99" t="s">
        <v>436</v>
      </c>
      <c r="B1966" s="14" t="s">
        <v>207</v>
      </c>
      <c r="C1966" s="2" t="s">
        <v>60</v>
      </c>
      <c r="D1966" s="13">
        <v>0</v>
      </c>
      <c r="E1966" s="11">
        <v>5117</v>
      </c>
      <c r="F1966" s="100">
        <f t="shared" si="220"/>
        <v>0</v>
      </c>
      <c r="I1966" s="39"/>
    </row>
    <row r="1967" spans="1:9" s="21" customFormat="1" ht="16.5" customHeight="1" outlineLevel="3" x14ac:dyDescent="0.25">
      <c r="A1967" s="97" t="s">
        <v>208</v>
      </c>
      <c r="B1967" s="79" t="s">
        <v>209</v>
      </c>
      <c r="C1967" s="12"/>
      <c r="D1967" s="12"/>
      <c r="E1967" s="10"/>
      <c r="F1967" s="98">
        <f>SUM(F1968:F1984)</f>
        <v>10418997.85</v>
      </c>
      <c r="I1967" s="39"/>
    </row>
    <row r="1968" spans="1:9" s="21" customFormat="1" ht="16.5" outlineLevel="4" x14ac:dyDescent="0.25">
      <c r="A1968" s="99" t="s">
        <v>116</v>
      </c>
      <c r="B1968" s="14" t="s">
        <v>99</v>
      </c>
      <c r="C1968" s="2" t="s">
        <v>1</v>
      </c>
      <c r="D1968" s="13"/>
      <c r="E1968" s="11">
        <v>35977</v>
      </c>
      <c r="F1968" s="100">
        <f t="shared" ref="F1968:F1984" si="221">ROUND(D1968*E1968,2)</f>
        <v>0</v>
      </c>
      <c r="I1968" s="39"/>
    </row>
    <row r="1969" spans="1:9" s="21" customFormat="1" ht="16.5" outlineLevel="4" x14ac:dyDescent="0.25">
      <c r="A1969" s="99" t="s">
        <v>117</v>
      </c>
      <c r="B1969" s="14" t="s">
        <v>100</v>
      </c>
      <c r="C1969" s="2" t="s">
        <v>1</v>
      </c>
      <c r="D1969" s="13">
        <v>2</v>
      </c>
      <c r="E1969" s="11">
        <v>14535</v>
      </c>
      <c r="F1969" s="100">
        <f t="shared" si="221"/>
        <v>29070</v>
      </c>
      <c r="I1969" s="39"/>
    </row>
    <row r="1970" spans="1:9" s="21" customFormat="1" ht="16.5" outlineLevel="4" x14ac:dyDescent="0.25">
      <c r="A1970" s="99" t="s">
        <v>120</v>
      </c>
      <c r="B1970" s="14" t="s">
        <v>101</v>
      </c>
      <c r="C1970" s="2" t="s">
        <v>1</v>
      </c>
      <c r="D1970" s="13">
        <v>1</v>
      </c>
      <c r="E1970" s="11">
        <v>8505</v>
      </c>
      <c r="F1970" s="100">
        <f t="shared" si="221"/>
        <v>8505</v>
      </c>
      <c r="I1970" s="39"/>
    </row>
    <row r="1971" spans="1:9" s="21" customFormat="1" ht="16.5" outlineLevel="4" x14ac:dyDescent="0.25">
      <c r="A1971" s="99" t="s">
        <v>119</v>
      </c>
      <c r="B1971" s="14" t="s">
        <v>102</v>
      </c>
      <c r="C1971" s="2" t="s">
        <v>60</v>
      </c>
      <c r="D1971" s="13">
        <v>10.15</v>
      </c>
      <c r="E1971" s="11">
        <v>5395</v>
      </c>
      <c r="F1971" s="100">
        <f t="shared" si="221"/>
        <v>54759.25</v>
      </c>
      <c r="I1971" s="39"/>
    </row>
    <row r="1972" spans="1:9" s="21" customFormat="1" ht="16.5" outlineLevel="4" x14ac:dyDescent="0.25">
      <c r="A1972" s="99" t="s">
        <v>121</v>
      </c>
      <c r="B1972" s="14" t="s">
        <v>103</v>
      </c>
      <c r="C1972" s="2" t="s">
        <v>60</v>
      </c>
      <c r="D1972" s="13">
        <v>6.28</v>
      </c>
      <c r="E1972" s="11">
        <v>4795</v>
      </c>
      <c r="F1972" s="100">
        <f t="shared" si="221"/>
        <v>30112.6</v>
      </c>
      <c r="I1972" s="39"/>
    </row>
    <row r="1973" spans="1:9" s="21" customFormat="1" ht="16.5" outlineLevel="4" x14ac:dyDescent="0.25">
      <c r="A1973" s="99" t="s">
        <v>122</v>
      </c>
      <c r="B1973" s="14" t="s">
        <v>104</v>
      </c>
      <c r="C1973" s="2" t="s">
        <v>1</v>
      </c>
      <c r="D1973" s="13">
        <v>1</v>
      </c>
      <c r="E1973" s="11">
        <v>63230</v>
      </c>
      <c r="F1973" s="100">
        <f t="shared" si="221"/>
        <v>63230</v>
      </c>
      <c r="I1973" s="39"/>
    </row>
    <row r="1974" spans="1:9" s="21" customFormat="1" ht="16.5" outlineLevel="4" x14ac:dyDescent="0.25">
      <c r="A1974" s="99" t="s">
        <v>123</v>
      </c>
      <c r="B1974" s="14" t="s">
        <v>105</v>
      </c>
      <c r="C1974" s="2" t="s">
        <v>1</v>
      </c>
      <c r="D1974" s="13">
        <v>1</v>
      </c>
      <c r="E1974" s="11">
        <v>66788</v>
      </c>
      <c r="F1974" s="100">
        <f t="shared" si="221"/>
        <v>66788</v>
      </c>
      <c r="I1974" s="39"/>
    </row>
    <row r="1975" spans="1:9" s="21" customFormat="1" ht="16.5" outlineLevel="4" x14ac:dyDescent="0.25">
      <c r="A1975" s="99" t="s">
        <v>118</v>
      </c>
      <c r="B1975" s="14" t="s">
        <v>106</v>
      </c>
      <c r="C1975" s="2" t="s">
        <v>1</v>
      </c>
      <c r="D1975" s="13">
        <v>0</v>
      </c>
      <c r="E1975" s="11">
        <v>88126</v>
      </c>
      <c r="F1975" s="100">
        <f t="shared" si="221"/>
        <v>0</v>
      </c>
      <c r="I1975" s="39"/>
    </row>
    <row r="1976" spans="1:9" s="21" customFormat="1" ht="16.5" outlineLevel="4" x14ac:dyDescent="0.25">
      <c r="A1976" s="99" t="s">
        <v>210</v>
      </c>
      <c r="B1976" s="14" t="s">
        <v>107</v>
      </c>
      <c r="C1976" s="2" t="s">
        <v>1</v>
      </c>
      <c r="D1976" s="13">
        <v>0</v>
      </c>
      <c r="E1976" s="11">
        <v>203351</v>
      </c>
      <c r="F1976" s="100">
        <f t="shared" si="221"/>
        <v>0</v>
      </c>
      <c r="I1976" s="39"/>
    </row>
    <row r="1977" spans="1:9" s="21" customFormat="1" ht="33" outlineLevel="4" x14ac:dyDescent="0.25">
      <c r="A1977" s="99" t="s">
        <v>425</v>
      </c>
      <c r="B1977" s="14" t="s">
        <v>108</v>
      </c>
      <c r="C1977" s="2" t="s">
        <v>1</v>
      </c>
      <c r="D1977" s="13">
        <v>0</v>
      </c>
      <c r="E1977" s="11">
        <v>373870</v>
      </c>
      <c r="F1977" s="100">
        <f t="shared" si="221"/>
        <v>0</v>
      </c>
      <c r="I1977" s="39"/>
    </row>
    <row r="1978" spans="1:9" s="21" customFormat="1" ht="16.5" outlineLevel="4" x14ac:dyDescent="0.25">
      <c r="A1978" s="99" t="s">
        <v>426</v>
      </c>
      <c r="B1978" s="14" t="s">
        <v>109</v>
      </c>
      <c r="C1978" s="2" t="s">
        <v>1</v>
      </c>
      <c r="D1978" s="13">
        <v>0</v>
      </c>
      <c r="E1978" s="11">
        <v>637456</v>
      </c>
      <c r="F1978" s="100">
        <f t="shared" si="221"/>
        <v>0</v>
      </c>
      <c r="I1978" s="39"/>
    </row>
    <row r="1979" spans="1:9" s="21" customFormat="1" ht="16.5" outlineLevel="4" x14ac:dyDescent="0.25">
      <c r="A1979" s="99" t="s">
        <v>437</v>
      </c>
      <c r="B1979" s="14" t="s">
        <v>110</v>
      </c>
      <c r="C1979" s="2" t="s">
        <v>1</v>
      </c>
      <c r="D1979" s="13">
        <v>1</v>
      </c>
      <c r="E1979" s="11">
        <v>1146164</v>
      </c>
      <c r="F1979" s="100">
        <f t="shared" si="221"/>
        <v>1146164</v>
      </c>
      <c r="I1979" s="39"/>
    </row>
    <row r="1980" spans="1:9" s="21" customFormat="1" ht="16.5" outlineLevel="4" x14ac:dyDescent="0.25">
      <c r="A1980" s="99" t="s">
        <v>438</v>
      </c>
      <c r="B1980" s="14" t="s">
        <v>111</v>
      </c>
      <c r="C1980" s="2" t="s">
        <v>1</v>
      </c>
      <c r="D1980" s="13">
        <v>1</v>
      </c>
      <c r="E1980" s="11">
        <v>15265</v>
      </c>
      <c r="F1980" s="100">
        <f t="shared" si="221"/>
        <v>15265</v>
      </c>
      <c r="I1980" s="39"/>
    </row>
    <row r="1981" spans="1:9" s="21" customFormat="1" ht="16.5" outlineLevel="4" x14ac:dyDescent="0.25">
      <c r="A1981" s="99" t="s">
        <v>439</v>
      </c>
      <c r="B1981" s="14" t="s">
        <v>112</v>
      </c>
      <c r="C1981" s="2" t="s">
        <v>1</v>
      </c>
      <c r="D1981" s="13">
        <v>0</v>
      </c>
      <c r="E1981" s="11">
        <v>11461</v>
      </c>
      <c r="F1981" s="100">
        <f t="shared" si="221"/>
        <v>0</v>
      </c>
      <c r="I1981" s="39"/>
    </row>
    <row r="1982" spans="1:9" s="21" customFormat="1" ht="16.5" outlineLevel="4" x14ac:dyDescent="0.25">
      <c r="A1982" s="99" t="s">
        <v>440</v>
      </c>
      <c r="B1982" s="14" t="s">
        <v>113</v>
      </c>
      <c r="C1982" s="2" t="s">
        <v>1</v>
      </c>
      <c r="D1982" s="13">
        <v>0</v>
      </c>
      <c r="E1982" s="11">
        <v>15265</v>
      </c>
      <c r="F1982" s="100">
        <f t="shared" si="221"/>
        <v>0</v>
      </c>
      <c r="I1982" s="39"/>
    </row>
    <row r="1983" spans="1:9" s="21" customFormat="1" ht="16.5" outlineLevel="4" x14ac:dyDescent="0.25">
      <c r="A1983" s="99" t="s">
        <v>427</v>
      </c>
      <c r="B1983" s="14" t="s">
        <v>114</v>
      </c>
      <c r="C1983" s="2" t="s">
        <v>1</v>
      </c>
      <c r="D1983" s="13">
        <v>0</v>
      </c>
      <c r="E1983" s="11">
        <v>64781</v>
      </c>
      <c r="F1983" s="100">
        <f t="shared" si="221"/>
        <v>0</v>
      </c>
      <c r="I1983" s="39"/>
    </row>
    <row r="1984" spans="1:9" s="21" customFormat="1" ht="25.5" customHeight="1" outlineLevel="4" x14ac:dyDescent="0.25">
      <c r="A1984" s="99" t="s">
        <v>441</v>
      </c>
      <c r="B1984" s="14" t="s">
        <v>115</v>
      </c>
      <c r="C1984" s="2" t="s">
        <v>1</v>
      </c>
      <c r="D1984" s="13">
        <v>2</v>
      </c>
      <c r="E1984" s="11">
        <v>4502552</v>
      </c>
      <c r="F1984" s="100">
        <f t="shared" si="221"/>
        <v>9005104</v>
      </c>
      <c r="I1984" s="39"/>
    </row>
    <row r="1985" spans="1:9" s="21" customFormat="1" ht="16.5" customHeight="1" outlineLevel="2" x14ac:dyDescent="0.25">
      <c r="A1985" s="97">
        <v>4</v>
      </c>
      <c r="B1985" s="79" t="s">
        <v>211</v>
      </c>
      <c r="C1985" s="12"/>
      <c r="D1985" s="12"/>
      <c r="E1985" s="10"/>
      <c r="F1985" s="98">
        <f>F1986+F1989+F1999+F2010+F2016+F2022+F2032+F2042+F2047+F2052</f>
        <v>0</v>
      </c>
      <c r="I1985" s="39"/>
    </row>
    <row r="1986" spans="1:9" s="21" customFormat="1" ht="16.5" customHeight="1" outlineLevel="3" x14ac:dyDescent="0.25">
      <c r="A1986" s="97" t="s">
        <v>212</v>
      </c>
      <c r="B1986" s="79" t="s">
        <v>213</v>
      </c>
      <c r="C1986" s="12"/>
      <c r="D1986" s="12"/>
      <c r="E1986" s="10"/>
      <c r="F1986" s="98">
        <f>SUM(F1987:F1988)</f>
        <v>0</v>
      </c>
      <c r="I1986" s="39"/>
    </row>
    <row r="1987" spans="1:9" s="21" customFormat="1" ht="16.5" outlineLevel="4" x14ac:dyDescent="0.25">
      <c r="A1987" s="99" t="s">
        <v>134</v>
      </c>
      <c r="B1987" s="14" t="s">
        <v>214</v>
      </c>
      <c r="C1987" s="2" t="s">
        <v>23</v>
      </c>
      <c r="D1987" s="13">
        <v>0</v>
      </c>
      <c r="E1987" s="11">
        <v>57463</v>
      </c>
      <c r="F1987" s="100">
        <f t="shared" ref="F1987:F1988" si="222">ROUND(D1987*E1987,2)</f>
        <v>0</v>
      </c>
      <c r="I1987" s="39"/>
    </row>
    <row r="1988" spans="1:9" s="21" customFormat="1" ht="16.5" outlineLevel="4" x14ac:dyDescent="0.25">
      <c r="A1988" s="99" t="s">
        <v>135</v>
      </c>
      <c r="B1988" s="14" t="s">
        <v>215</v>
      </c>
      <c r="C1988" s="2" t="s">
        <v>23</v>
      </c>
      <c r="D1988" s="13">
        <v>0</v>
      </c>
      <c r="E1988" s="11">
        <v>119160</v>
      </c>
      <c r="F1988" s="100">
        <f t="shared" si="222"/>
        <v>0</v>
      </c>
      <c r="I1988" s="39"/>
    </row>
    <row r="1989" spans="1:9" s="21" customFormat="1" ht="16.5" customHeight="1" outlineLevel="3" x14ac:dyDescent="0.25">
      <c r="A1989" s="97" t="s">
        <v>216</v>
      </c>
      <c r="B1989" s="79" t="s">
        <v>217</v>
      </c>
      <c r="C1989" s="12"/>
      <c r="D1989" s="12"/>
      <c r="E1989" s="10"/>
      <c r="F1989" s="98">
        <f>SUM(F1990:F1998)</f>
        <v>0</v>
      </c>
      <c r="I1989" s="39"/>
    </row>
    <row r="1990" spans="1:9" s="21" customFormat="1" ht="16.5" outlineLevel="4" x14ac:dyDescent="0.25">
      <c r="A1990" s="99" t="s">
        <v>143</v>
      </c>
      <c r="B1990" s="14" t="s">
        <v>124</v>
      </c>
      <c r="C1990" s="2" t="s">
        <v>23</v>
      </c>
      <c r="D1990" s="13">
        <v>0</v>
      </c>
      <c r="E1990" s="11">
        <v>57463</v>
      </c>
      <c r="F1990" s="100">
        <f t="shared" ref="F1990:F1998" si="223">ROUND(D1990*E1990,2)</f>
        <v>0</v>
      </c>
      <c r="I1990" s="39"/>
    </row>
    <row r="1991" spans="1:9" s="21" customFormat="1" ht="16.5" outlineLevel="4" x14ac:dyDescent="0.25">
      <c r="A1991" s="99" t="s">
        <v>146</v>
      </c>
      <c r="B1991" s="14" t="s">
        <v>125</v>
      </c>
      <c r="C1991" s="2" t="s">
        <v>23</v>
      </c>
      <c r="D1991" s="13">
        <v>0</v>
      </c>
      <c r="E1991" s="11">
        <v>119160</v>
      </c>
      <c r="F1991" s="100">
        <f t="shared" si="223"/>
        <v>0</v>
      </c>
      <c r="I1991" s="39"/>
    </row>
    <row r="1992" spans="1:9" s="21" customFormat="1" ht="16.5" outlineLevel="4" x14ac:dyDescent="0.25">
      <c r="A1992" s="99" t="s">
        <v>148</v>
      </c>
      <c r="B1992" s="14" t="s">
        <v>126</v>
      </c>
      <c r="C1992" s="2" t="s">
        <v>23</v>
      </c>
      <c r="D1992" s="13">
        <v>0</v>
      </c>
      <c r="E1992" s="11">
        <v>686519</v>
      </c>
      <c r="F1992" s="100">
        <f t="shared" si="223"/>
        <v>0</v>
      </c>
      <c r="I1992" s="39"/>
    </row>
    <row r="1993" spans="1:9" s="21" customFormat="1" ht="16.5" outlineLevel="4" x14ac:dyDescent="0.25">
      <c r="A1993" s="99" t="s">
        <v>145</v>
      </c>
      <c r="B1993" s="14" t="s">
        <v>127</v>
      </c>
      <c r="C1993" s="2" t="s">
        <v>23</v>
      </c>
      <c r="D1993" s="13">
        <v>0</v>
      </c>
      <c r="E1993" s="11">
        <v>1161272</v>
      </c>
      <c r="F1993" s="100">
        <f t="shared" si="223"/>
        <v>0</v>
      </c>
      <c r="I1993" s="39"/>
    </row>
    <row r="1994" spans="1:9" s="21" customFormat="1" ht="16.5" outlineLevel="4" x14ac:dyDescent="0.25">
      <c r="A1994" s="99" t="s">
        <v>144</v>
      </c>
      <c r="B1994" s="14" t="s">
        <v>128</v>
      </c>
      <c r="C1994" s="2" t="s">
        <v>24</v>
      </c>
      <c r="D1994" s="13">
        <v>0</v>
      </c>
      <c r="E1994" s="11">
        <v>102742</v>
      </c>
      <c r="F1994" s="100">
        <f t="shared" si="223"/>
        <v>0</v>
      </c>
      <c r="I1994" s="39"/>
    </row>
    <row r="1995" spans="1:9" s="21" customFormat="1" ht="16.5" outlineLevel="4" x14ac:dyDescent="0.25">
      <c r="A1995" s="99" t="s">
        <v>149</v>
      </c>
      <c r="B1995" s="14" t="s">
        <v>129</v>
      </c>
      <c r="C1995" s="2" t="s">
        <v>60</v>
      </c>
      <c r="D1995" s="13">
        <v>0</v>
      </c>
      <c r="E1995" s="11">
        <v>34298</v>
      </c>
      <c r="F1995" s="100">
        <f t="shared" si="223"/>
        <v>0</v>
      </c>
      <c r="I1995" s="39"/>
    </row>
    <row r="1996" spans="1:9" s="21" customFormat="1" ht="16.5" outlineLevel="4" x14ac:dyDescent="0.25">
      <c r="A1996" s="99" t="s">
        <v>147</v>
      </c>
      <c r="B1996" s="14" t="s">
        <v>130</v>
      </c>
      <c r="C1996" s="2" t="s">
        <v>60</v>
      </c>
      <c r="D1996" s="13">
        <v>0</v>
      </c>
      <c r="E1996" s="11">
        <v>10109</v>
      </c>
      <c r="F1996" s="100">
        <f t="shared" si="223"/>
        <v>0</v>
      </c>
      <c r="I1996" s="39"/>
    </row>
    <row r="1997" spans="1:9" s="21" customFormat="1" ht="16.5" outlineLevel="4" x14ac:dyDescent="0.25">
      <c r="A1997" s="99" t="s">
        <v>150</v>
      </c>
      <c r="B1997" s="14" t="s">
        <v>131</v>
      </c>
      <c r="C1997" s="2" t="s">
        <v>24</v>
      </c>
      <c r="D1997" s="13">
        <v>0</v>
      </c>
      <c r="E1997" s="11">
        <v>44617</v>
      </c>
      <c r="F1997" s="100">
        <f t="shared" si="223"/>
        <v>0</v>
      </c>
      <c r="I1997" s="39"/>
    </row>
    <row r="1998" spans="1:9" s="21" customFormat="1" ht="16.5" outlineLevel="4" x14ac:dyDescent="0.25">
      <c r="A1998" s="99" t="s">
        <v>151</v>
      </c>
      <c r="B1998" s="14" t="s">
        <v>132</v>
      </c>
      <c r="C1998" s="2" t="s">
        <v>133</v>
      </c>
      <c r="D1998" s="13">
        <v>0</v>
      </c>
      <c r="E1998" s="11">
        <v>6895</v>
      </c>
      <c r="F1998" s="100">
        <f t="shared" si="223"/>
        <v>0</v>
      </c>
      <c r="I1998" s="39"/>
    </row>
    <row r="1999" spans="1:9" s="21" customFormat="1" ht="16.5" customHeight="1" outlineLevel="3" x14ac:dyDescent="0.25">
      <c r="A1999" s="97" t="s">
        <v>218</v>
      </c>
      <c r="B1999" s="79" t="s">
        <v>219</v>
      </c>
      <c r="C1999" s="12"/>
      <c r="D1999" s="12"/>
      <c r="E1999" s="10"/>
      <c r="F1999" s="98">
        <f>SUM(F2000:F2009)</f>
        <v>0</v>
      </c>
      <c r="I1999" s="39"/>
    </row>
    <row r="2000" spans="1:9" s="21" customFormat="1" ht="16.5" outlineLevel="4" x14ac:dyDescent="0.25">
      <c r="A2000" s="99" t="s">
        <v>155</v>
      </c>
      <c r="B2000" s="14" t="s">
        <v>124</v>
      </c>
      <c r="C2000" s="2" t="s">
        <v>23</v>
      </c>
      <c r="D2000" s="13">
        <v>0</v>
      </c>
      <c r="E2000" s="11">
        <v>57463</v>
      </c>
      <c r="F2000" s="100">
        <f t="shared" ref="F2000:F2009" si="224">ROUND(D2000*E2000,2)</f>
        <v>0</v>
      </c>
      <c r="I2000" s="39"/>
    </row>
    <row r="2001" spans="1:9" s="21" customFormat="1" ht="16.5" outlineLevel="4" x14ac:dyDescent="0.25">
      <c r="A2001" s="99" t="s">
        <v>156</v>
      </c>
      <c r="B2001" s="14" t="s">
        <v>125</v>
      </c>
      <c r="C2001" s="2" t="s">
        <v>23</v>
      </c>
      <c r="D2001" s="13">
        <v>0</v>
      </c>
      <c r="E2001" s="11">
        <v>119160</v>
      </c>
      <c r="F2001" s="100">
        <f t="shared" si="224"/>
        <v>0</v>
      </c>
      <c r="I2001" s="39"/>
    </row>
    <row r="2002" spans="1:9" s="21" customFormat="1" ht="16.5" outlineLevel="4" x14ac:dyDescent="0.25">
      <c r="A2002" s="99" t="s">
        <v>157</v>
      </c>
      <c r="B2002" s="14" t="s">
        <v>136</v>
      </c>
      <c r="C2002" s="2" t="s">
        <v>23</v>
      </c>
      <c r="D2002" s="13">
        <v>0</v>
      </c>
      <c r="E2002" s="11">
        <v>686519</v>
      </c>
      <c r="F2002" s="100">
        <f t="shared" si="224"/>
        <v>0</v>
      </c>
      <c r="I2002" s="39"/>
    </row>
    <row r="2003" spans="1:9" s="21" customFormat="1" ht="16.5" outlineLevel="4" x14ac:dyDescent="0.25">
      <c r="A2003" s="99" t="s">
        <v>158</v>
      </c>
      <c r="B2003" s="14" t="s">
        <v>129</v>
      </c>
      <c r="C2003" s="2" t="s">
        <v>23</v>
      </c>
      <c r="D2003" s="13">
        <v>0</v>
      </c>
      <c r="E2003" s="11">
        <v>34298</v>
      </c>
      <c r="F2003" s="100">
        <f t="shared" si="224"/>
        <v>0</v>
      </c>
      <c r="I2003" s="39"/>
    </row>
    <row r="2004" spans="1:9" s="21" customFormat="1" ht="16.5" outlineLevel="4" x14ac:dyDescent="0.25">
      <c r="A2004" s="99" t="s">
        <v>159</v>
      </c>
      <c r="B2004" s="14" t="s">
        <v>137</v>
      </c>
      <c r="C2004" s="2" t="s">
        <v>24</v>
      </c>
      <c r="D2004" s="13">
        <v>0</v>
      </c>
      <c r="E2004" s="11">
        <v>10109</v>
      </c>
      <c r="F2004" s="100">
        <f t="shared" si="224"/>
        <v>0</v>
      </c>
      <c r="I2004" s="39"/>
    </row>
    <row r="2005" spans="1:9" s="21" customFormat="1" ht="16.5" outlineLevel="4" x14ac:dyDescent="0.25">
      <c r="A2005" s="99" t="s">
        <v>220</v>
      </c>
      <c r="B2005" s="14" t="s">
        <v>138</v>
      </c>
      <c r="C2005" s="2" t="s">
        <v>60</v>
      </c>
      <c r="D2005" s="13">
        <v>0</v>
      </c>
      <c r="E2005" s="11">
        <v>40047</v>
      </c>
      <c r="F2005" s="100">
        <f t="shared" si="224"/>
        <v>0</v>
      </c>
      <c r="I2005" s="39"/>
    </row>
    <row r="2006" spans="1:9" s="21" customFormat="1" ht="16.5" outlineLevel="4" x14ac:dyDescent="0.25">
      <c r="A2006" s="99" t="s">
        <v>221</v>
      </c>
      <c r="B2006" s="14" t="s">
        <v>139</v>
      </c>
      <c r="C2006" s="2" t="s">
        <v>60</v>
      </c>
      <c r="D2006" s="13">
        <v>0</v>
      </c>
      <c r="E2006" s="11">
        <v>129903</v>
      </c>
      <c r="F2006" s="100">
        <f t="shared" si="224"/>
        <v>0</v>
      </c>
      <c r="I2006" s="39"/>
    </row>
    <row r="2007" spans="1:9" s="21" customFormat="1" ht="16.5" outlineLevel="4" x14ac:dyDescent="0.25">
      <c r="A2007" s="99" t="s">
        <v>222</v>
      </c>
      <c r="B2007" s="14" t="s">
        <v>132</v>
      </c>
      <c r="C2007" s="2" t="s">
        <v>133</v>
      </c>
      <c r="D2007" s="13">
        <v>0</v>
      </c>
      <c r="E2007" s="11">
        <v>6903</v>
      </c>
      <c r="F2007" s="100">
        <f t="shared" si="224"/>
        <v>0</v>
      </c>
      <c r="I2007" s="39"/>
    </row>
    <row r="2008" spans="1:9" s="21" customFormat="1" ht="16.5" outlineLevel="4" x14ac:dyDescent="0.25">
      <c r="A2008" s="99" t="s">
        <v>223</v>
      </c>
      <c r="B2008" s="14" t="s">
        <v>140</v>
      </c>
      <c r="C2008" s="2" t="s">
        <v>133</v>
      </c>
      <c r="D2008" s="13">
        <v>0</v>
      </c>
      <c r="E2008" s="11">
        <v>7865</v>
      </c>
      <c r="F2008" s="100">
        <f t="shared" si="224"/>
        <v>0</v>
      </c>
      <c r="I2008" s="39"/>
    </row>
    <row r="2009" spans="1:9" s="21" customFormat="1" ht="16.5" outlineLevel="4" x14ac:dyDescent="0.25">
      <c r="A2009" s="99" t="s">
        <v>224</v>
      </c>
      <c r="B2009" s="14" t="s">
        <v>141</v>
      </c>
      <c r="C2009" s="2" t="s">
        <v>1</v>
      </c>
      <c r="D2009" s="13">
        <v>0</v>
      </c>
      <c r="E2009" s="11">
        <v>6769</v>
      </c>
      <c r="F2009" s="100">
        <f t="shared" si="224"/>
        <v>0</v>
      </c>
      <c r="I2009" s="39"/>
    </row>
    <row r="2010" spans="1:9" s="21" customFormat="1" ht="16.5" customHeight="1" outlineLevel="3" x14ac:dyDescent="0.25">
      <c r="A2010" s="97" t="s">
        <v>225</v>
      </c>
      <c r="B2010" s="79" t="s">
        <v>226</v>
      </c>
      <c r="C2010" s="12"/>
      <c r="D2010" s="12"/>
      <c r="E2010" s="10"/>
      <c r="F2010" s="98">
        <f>SUM(F2011:F2015)</f>
        <v>0</v>
      </c>
      <c r="I2010" s="39"/>
    </row>
    <row r="2011" spans="1:9" s="21" customFormat="1" ht="16.5" outlineLevel="4" x14ac:dyDescent="0.25">
      <c r="A2011" s="99" t="s">
        <v>167</v>
      </c>
      <c r="B2011" s="14" t="s">
        <v>124</v>
      </c>
      <c r="C2011" s="2" t="s">
        <v>23</v>
      </c>
      <c r="D2011" s="13">
        <v>0</v>
      </c>
      <c r="E2011" s="11">
        <v>57463</v>
      </c>
      <c r="F2011" s="100">
        <f t="shared" ref="F2011:F2015" si="225">ROUND(D2011*E2011,2)</f>
        <v>0</v>
      </c>
      <c r="I2011" s="39"/>
    </row>
    <row r="2012" spans="1:9" s="21" customFormat="1" ht="16.5" outlineLevel="4" x14ac:dyDescent="0.25">
      <c r="A2012" s="99" t="s">
        <v>170</v>
      </c>
      <c r="B2012" s="14" t="s">
        <v>125</v>
      </c>
      <c r="C2012" s="2" t="s">
        <v>23</v>
      </c>
      <c r="D2012" s="13">
        <v>0</v>
      </c>
      <c r="E2012" s="11">
        <v>119160</v>
      </c>
      <c r="F2012" s="100">
        <f t="shared" si="225"/>
        <v>0</v>
      </c>
      <c r="I2012" s="39"/>
    </row>
    <row r="2013" spans="1:9" s="21" customFormat="1" ht="16.5" outlineLevel="4" x14ac:dyDescent="0.25">
      <c r="A2013" s="99" t="s">
        <v>168</v>
      </c>
      <c r="B2013" s="14" t="s">
        <v>227</v>
      </c>
      <c r="C2013" s="2" t="s">
        <v>23</v>
      </c>
      <c r="D2013" s="13">
        <v>0</v>
      </c>
      <c r="E2013" s="11">
        <v>822168</v>
      </c>
      <c r="F2013" s="100">
        <f t="shared" si="225"/>
        <v>0</v>
      </c>
      <c r="I2013" s="39"/>
    </row>
    <row r="2014" spans="1:9" s="21" customFormat="1" ht="16.5" outlineLevel="4" x14ac:dyDescent="0.25">
      <c r="A2014" s="99" t="s">
        <v>171</v>
      </c>
      <c r="B2014" s="14" t="s">
        <v>228</v>
      </c>
      <c r="C2014" s="2" t="s">
        <v>133</v>
      </c>
      <c r="D2014" s="13">
        <v>0</v>
      </c>
      <c r="E2014" s="11">
        <v>8392</v>
      </c>
      <c r="F2014" s="100">
        <f t="shared" si="225"/>
        <v>0</v>
      </c>
      <c r="I2014" s="39"/>
    </row>
    <row r="2015" spans="1:9" s="21" customFormat="1" ht="16.5" outlineLevel="4" x14ac:dyDescent="0.25">
      <c r="A2015" s="99" t="s">
        <v>172</v>
      </c>
      <c r="B2015" s="14" t="s">
        <v>229</v>
      </c>
      <c r="C2015" s="2" t="s">
        <v>60</v>
      </c>
      <c r="D2015" s="13">
        <v>0</v>
      </c>
      <c r="E2015" s="11">
        <v>2881</v>
      </c>
      <c r="F2015" s="100">
        <f t="shared" si="225"/>
        <v>0</v>
      </c>
      <c r="I2015" s="39"/>
    </row>
    <row r="2016" spans="1:9" s="21" customFormat="1" ht="16.5" outlineLevel="3" x14ac:dyDescent="0.25">
      <c r="A2016" s="97" t="s">
        <v>230</v>
      </c>
      <c r="B2016" s="80" t="s">
        <v>142</v>
      </c>
      <c r="C2016" s="12"/>
      <c r="D2016" s="12"/>
      <c r="E2016" s="10"/>
      <c r="F2016" s="98">
        <f>SUM(F2017:F2021)</f>
        <v>0</v>
      </c>
      <c r="I2016" s="39"/>
    </row>
    <row r="2017" spans="1:9" s="21" customFormat="1" ht="16.5" outlineLevel="4" x14ac:dyDescent="0.25">
      <c r="A2017" s="99" t="s">
        <v>175</v>
      </c>
      <c r="B2017" s="14" t="s">
        <v>124</v>
      </c>
      <c r="C2017" s="2" t="s">
        <v>23</v>
      </c>
      <c r="D2017" s="13">
        <v>0</v>
      </c>
      <c r="E2017" s="11">
        <v>57463</v>
      </c>
      <c r="F2017" s="100">
        <f t="shared" ref="F2017:F2021" si="226">ROUND(D2017*E2017,2)</f>
        <v>0</v>
      </c>
      <c r="I2017" s="39"/>
    </row>
    <row r="2018" spans="1:9" s="21" customFormat="1" ht="16.5" outlineLevel="4" x14ac:dyDescent="0.25">
      <c r="A2018" s="99" t="s">
        <v>176</v>
      </c>
      <c r="B2018" s="14" t="s">
        <v>125</v>
      </c>
      <c r="C2018" s="2" t="s">
        <v>23</v>
      </c>
      <c r="D2018" s="13">
        <v>0</v>
      </c>
      <c r="E2018" s="11">
        <v>119160</v>
      </c>
      <c r="F2018" s="100">
        <f t="shared" si="226"/>
        <v>0</v>
      </c>
      <c r="I2018" s="39"/>
    </row>
    <row r="2019" spans="1:9" s="21" customFormat="1" ht="16.5" outlineLevel="4" x14ac:dyDescent="0.25">
      <c r="A2019" s="99" t="s">
        <v>177</v>
      </c>
      <c r="B2019" s="14" t="s">
        <v>152</v>
      </c>
      <c r="C2019" s="2" t="s">
        <v>23</v>
      </c>
      <c r="D2019" s="13">
        <v>0</v>
      </c>
      <c r="E2019" s="11">
        <v>135611</v>
      </c>
      <c r="F2019" s="100">
        <f t="shared" si="226"/>
        <v>0</v>
      </c>
      <c r="I2019" s="39"/>
    </row>
    <row r="2020" spans="1:9" s="21" customFormat="1" ht="16.5" outlineLevel="4" x14ac:dyDescent="0.25">
      <c r="A2020" s="99" t="s">
        <v>178</v>
      </c>
      <c r="B2020" s="14" t="s">
        <v>153</v>
      </c>
      <c r="C2020" s="2" t="s">
        <v>24</v>
      </c>
      <c r="D2020" s="13">
        <v>0</v>
      </c>
      <c r="E2020" s="11">
        <v>58111</v>
      </c>
      <c r="F2020" s="100">
        <f t="shared" si="226"/>
        <v>0</v>
      </c>
      <c r="I2020" s="39"/>
    </row>
    <row r="2021" spans="1:9" s="21" customFormat="1" ht="16.5" outlineLevel="4" x14ac:dyDescent="0.25">
      <c r="A2021" s="99" t="s">
        <v>179</v>
      </c>
      <c r="B2021" s="14" t="s">
        <v>154</v>
      </c>
      <c r="C2021" s="2" t="s">
        <v>23</v>
      </c>
      <c r="D2021" s="13">
        <v>0</v>
      </c>
      <c r="E2021" s="11">
        <v>686519</v>
      </c>
      <c r="F2021" s="100">
        <f t="shared" si="226"/>
        <v>0</v>
      </c>
      <c r="I2021" s="39"/>
    </row>
    <row r="2022" spans="1:9" s="21" customFormat="1" ht="16.5" outlineLevel="3" x14ac:dyDescent="0.25">
      <c r="A2022" s="97" t="s">
        <v>231</v>
      </c>
      <c r="B2022" s="80" t="s">
        <v>232</v>
      </c>
      <c r="C2022" s="12"/>
      <c r="D2022" s="12"/>
      <c r="E2022" s="10"/>
      <c r="F2022" s="98">
        <f>SUM(F2023:F2031)</f>
        <v>0</v>
      </c>
      <c r="I2022" s="39"/>
    </row>
    <row r="2023" spans="1:9" s="21" customFormat="1" ht="16.5" outlineLevel="4" x14ac:dyDescent="0.25">
      <c r="A2023" s="99" t="s">
        <v>233</v>
      </c>
      <c r="B2023" s="14" t="s">
        <v>160</v>
      </c>
      <c r="C2023" s="2" t="s">
        <v>60</v>
      </c>
      <c r="D2023" s="13">
        <v>0</v>
      </c>
      <c r="E2023" s="11">
        <v>18523</v>
      </c>
      <c r="F2023" s="100">
        <f t="shared" ref="F2023:F2031" si="227">ROUND(D2023*E2023,2)</f>
        <v>0</v>
      </c>
      <c r="I2023" s="39"/>
    </row>
    <row r="2024" spans="1:9" s="21" customFormat="1" ht="16.5" outlineLevel="4" x14ac:dyDescent="0.25">
      <c r="A2024" s="99" t="s">
        <v>234</v>
      </c>
      <c r="B2024" s="14" t="s">
        <v>161</v>
      </c>
      <c r="C2024" s="2" t="s">
        <v>133</v>
      </c>
      <c r="D2024" s="13">
        <v>0</v>
      </c>
      <c r="E2024" s="11">
        <v>9737</v>
      </c>
      <c r="F2024" s="100">
        <f t="shared" si="227"/>
        <v>0</v>
      </c>
      <c r="I2024" s="39"/>
    </row>
    <row r="2025" spans="1:9" s="21" customFormat="1" ht="16.5" outlineLevel="4" x14ac:dyDescent="0.25">
      <c r="A2025" s="99" t="s">
        <v>235</v>
      </c>
      <c r="B2025" s="14" t="s">
        <v>162</v>
      </c>
      <c r="C2025" s="2" t="s">
        <v>60</v>
      </c>
      <c r="D2025" s="13">
        <v>0</v>
      </c>
      <c r="E2025" s="11">
        <v>13442</v>
      </c>
      <c r="F2025" s="100">
        <f t="shared" si="227"/>
        <v>0</v>
      </c>
      <c r="I2025" s="39"/>
    </row>
    <row r="2026" spans="1:9" s="21" customFormat="1" ht="16.5" outlineLevel="4" x14ac:dyDescent="0.25">
      <c r="A2026" s="99" t="s">
        <v>236</v>
      </c>
      <c r="B2026" s="14" t="s">
        <v>163</v>
      </c>
      <c r="C2026" s="2" t="s">
        <v>133</v>
      </c>
      <c r="D2026" s="13">
        <v>0</v>
      </c>
      <c r="E2026" s="11">
        <v>9033</v>
      </c>
      <c r="F2026" s="100">
        <f t="shared" si="227"/>
        <v>0</v>
      </c>
      <c r="I2026" s="39"/>
    </row>
    <row r="2027" spans="1:9" s="21" customFormat="1" ht="16.5" outlineLevel="4" x14ac:dyDescent="0.25">
      <c r="A2027" s="99" t="s">
        <v>237</v>
      </c>
      <c r="B2027" s="14" t="s">
        <v>164</v>
      </c>
      <c r="C2027" s="2" t="s">
        <v>23</v>
      </c>
      <c r="D2027" s="13">
        <v>0</v>
      </c>
      <c r="E2027" s="11">
        <v>26463</v>
      </c>
      <c r="F2027" s="100">
        <f t="shared" si="227"/>
        <v>0</v>
      </c>
      <c r="I2027" s="39"/>
    </row>
    <row r="2028" spans="1:9" s="21" customFormat="1" ht="16.5" outlineLevel="4" x14ac:dyDescent="0.25">
      <c r="A2028" s="99" t="s">
        <v>238</v>
      </c>
      <c r="B2028" s="14" t="s">
        <v>165</v>
      </c>
      <c r="C2028" s="2" t="s">
        <v>23</v>
      </c>
      <c r="D2028" s="13">
        <v>0</v>
      </c>
      <c r="E2028" s="11">
        <v>402739</v>
      </c>
      <c r="F2028" s="100">
        <f t="shared" si="227"/>
        <v>0</v>
      </c>
      <c r="I2028" s="39"/>
    </row>
    <row r="2029" spans="1:9" s="21" customFormat="1" ht="16.5" outlineLevel="4" x14ac:dyDescent="0.25">
      <c r="A2029" s="99" t="s">
        <v>239</v>
      </c>
      <c r="B2029" s="14" t="s">
        <v>166</v>
      </c>
      <c r="C2029" s="2" t="s">
        <v>23</v>
      </c>
      <c r="D2029" s="13">
        <v>0</v>
      </c>
      <c r="E2029" s="11">
        <v>686519</v>
      </c>
      <c r="F2029" s="100">
        <f t="shared" si="227"/>
        <v>0</v>
      </c>
      <c r="I2029" s="39"/>
    </row>
    <row r="2030" spans="1:9" s="21" customFormat="1" ht="16.5" outlineLevel="4" x14ac:dyDescent="0.25">
      <c r="A2030" s="99" t="s">
        <v>240</v>
      </c>
      <c r="B2030" s="14" t="s">
        <v>132</v>
      </c>
      <c r="C2030" s="2" t="s">
        <v>133</v>
      </c>
      <c r="D2030" s="13">
        <v>0</v>
      </c>
      <c r="E2030" s="11">
        <v>6895</v>
      </c>
      <c r="F2030" s="100">
        <f t="shared" si="227"/>
        <v>0</v>
      </c>
      <c r="I2030" s="39"/>
    </row>
    <row r="2031" spans="1:9" s="21" customFormat="1" ht="16.5" outlineLevel="4" x14ac:dyDescent="0.25">
      <c r="A2031" s="99" t="s">
        <v>241</v>
      </c>
      <c r="B2031" s="14" t="s">
        <v>124</v>
      </c>
      <c r="C2031" s="2" t="s">
        <v>23</v>
      </c>
      <c r="D2031" s="13">
        <v>0</v>
      </c>
      <c r="E2031" s="11">
        <v>0</v>
      </c>
      <c r="F2031" s="100">
        <f t="shared" si="227"/>
        <v>0</v>
      </c>
      <c r="I2031" s="39"/>
    </row>
    <row r="2032" spans="1:9" s="21" customFormat="1" ht="16.5" outlineLevel="3" x14ac:dyDescent="0.25">
      <c r="A2032" s="97" t="s">
        <v>242</v>
      </c>
      <c r="B2032" s="80" t="s">
        <v>173</v>
      </c>
      <c r="C2032" s="12"/>
      <c r="D2032" s="12"/>
      <c r="E2032" s="10"/>
      <c r="F2032" s="98">
        <f>SUM(F2033:F2041)</f>
        <v>0</v>
      </c>
      <c r="I2032" s="39"/>
    </row>
    <row r="2033" spans="1:9" s="21" customFormat="1" ht="16.5" outlineLevel="4" x14ac:dyDescent="0.25">
      <c r="A2033" s="99" t="s">
        <v>62</v>
      </c>
      <c r="B2033" s="14" t="s">
        <v>160</v>
      </c>
      <c r="C2033" s="2" t="s">
        <v>60</v>
      </c>
      <c r="D2033" s="13">
        <v>0</v>
      </c>
      <c r="E2033" s="11">
        <v>18523</v>
      </c>
      <c r="F2033" s="100">
        <f t="shared" ref="F2033:F2041" si="228">ROUND(D2033*E2033,2)</f>
        <v>0</v>
      </c>
      <c r="I2033" s="39"/>
    </row>
    <row r="2034" spans="1:9" s="21" customFormat="1" ht="16.5" outlineLevel="4" x14ac:dyDescent="0.25">
      <c r="A2034" s="99" t="s">
        <v>243</v>
      </c>
      <c r="B2034" s="14" t="s">
        <v>161</v>
      </c>
      <c r="C2034" s="2" t="s">
        <v>133</v>
      </c>
      <c r="D2034" s="13">
        <v>0</v>
      </c>
      <c r="E2034" s="11">
        <v>9737</v>
      </c>
      <c r="F2034" s="100">
        <f t="shared" si="228"/>
        <v>0</v>
      </c>
      <c r="I2034" s="39"/>
    </row>
    <row r="2035" spans="1:9" s="21" customFormat="1" ht="16.5" outlineLevel="4" x14ac:dyDescent="0.25">
      <c r="A2035" s="99" t="s">
        <v>244</v>
      </c>
      <c r="B2035" s="14" t="s">
        <v>174</v>
      </c>
      <c r="C2035" s="2" t="s">
        <v>60</v>
      </c>
      <c r="D2035" s="13">
        <v>0</v>
      </c>
      <c r="E2035" s="11">
        <v>13442</v>
      </c>
      <c r="F2035" s="100">
        <f t="shared" si="228"/>
        <v>0</v>
      </c>
      <c r="I2035" s="39"/>
    </row>
    <row r="2036" spans="1:9" s="21" customFormat="1" ht="16.5" outlineLevel="4" x14ac:dyDescent="0.25">
      <c r="A2036" s="99" t="s">
        <v>245</v>
      </c>
      <c r="B2036" s="14" t="s">
        <v>163</v>
      </c>
      <c r="C2036" s="2" t="s">
        <v>133</v>
      </c>
      <c r="D2036" s="13">
        <v>0</v>
      </c>
      <c r="E2036" s="11">
        <v>9033</v>
      </c>
      <c r="F2036" s="100">
        <f t="shared" si="228"/>
        <v>0</v>
      </c>
      <c r="I2036" s="39"/>
    </row>
    <row r="2037" spans="1:9" s="21" customFormat="1" ht="16.5" outlineLevel="4" x14ac:dyDescent="0.25">
      <c r="A2037" s="99" t="s">
        <v>442</v>
      </c>
      <c r="B2037" s="14" t="s">
        <v>164</v>
      </c>
      <c r="C2037" s="2" t="s">
        <v>23</v>
      </c>
      <c r="D2037" s="13">
        <v>0</v>
      </c>
      <c r="E2037" s="11">
        <v>110128</v>
      </c>
      <c r="F2037" s="100">
        <f t="shared" si="228"/>
        <v>0</v>
      </c>
      <c r="I2037" s="39"/>
    </row>
    <row r="2038" spans="1:9" s="21" customFormat="1" ht="16.5" outlineLevel="4" x14ac:dyDescent="0.25">
      <c r="A2038" s="99" t="s">
        <v>443</v>
      </c>
      <c r="B2038" s="14" t="s">
        <v>165</v>
      </c>
      <c r="C2038" s="2" t="s">
        <v>23</v>
      </c>
      <c r="D2038" s="13">
        <v>0</v>
      </c>
      <c r="E2038" s="11">
        <v>402739</v>
      </c>
      <c r="F2038" s="100">
        <f t="shared" si="228"/>
        <v>0</v>
      </c>
      <c r="I2038" s="39"/>
    </row>
    <row r="2039" spans="1:9" s="21" customFormat="1" ht="16.5" outlineLevel="4" x14ac:dyDescent="0.25">
      <c r="A2039" s="99" t="s">
        <v>444</v>
      </c>
      <c r="B2039" s="14" t="s">
        <v>166</v>
      </c>
      <c r="C2039" s="2" t="s">
        <v>23</v>
      </c>
      <c r="D2039" s="13">
        <v>0</v>
      </c>
      <c r="E2039" s="11">
        <v>686519</v>
      </c>
      <c r="F2039" s="100">
        <f t="shared" si="228"/>
        <v>0</v>
      </c>
      <c r="I2039" s="39"/>
    </row>
    <row r="2040" spans="1:9" s="21" customFormat="1" ht="16.5" outlineLevel="4" x14ac:dyDescent="0.25">
      <c r="A2040" s="99" t="s">
        <v>445</v>
      </c>
      <c r="B2040" s="14" t="s">
        <v>132</v>
      </c>
      <c r="C2040" s="2" t="s">
        <v>133</v>
      </c>
      <c r="D2040" s="13">
        <v>0</v>
      </c>
      <c r="E2040" s="11">
        <v>6895</v>
      </c>
      <c r="F2040" s="100">
        <f t="shared" si="228"/>
        <v>0</v>
      </c>
      <c r="I2040" s="39"/>
    </row>
    <row r="2041" spans="1:9" s="21" customFormat="1" ht="16.5" outlineLevel="4" x14ac:dyDescent="0.25">
      <c r="A2041" s="99" t="s">
        <v>446</v>
      </c>
      <c r="B2041" s="14" t="s">
        <v>124</v>
      </c>
      <c r="C2041" s="2" t="s">
        <v>23</v>
      </c>
      <c r="D2041" s="13">
        <v>0</v>
      </c>
      <c r="E2041" s="11">
        <v>57463</v>
      </c>
      <c r="F2041" s="100">
        <f t="shared" si="228"/>
        <v>0</v>
      </c>
      <c r="I2041" s="39"/>
    </row>
    <row r="2042" spans="1:9" s="21" customFormat="1" ht="30.75" customHeight="1" outlineLevel="3" x14ac:dyDescent="0.25">
      <c r="A2042" s="97" t="s">
        <v>422</v>
      </c>
      <c r="B2042" s="80" t="s">
        <v>246</v>
      </c>
      <c r="C2042" s="12"/>
      <c r="D2042" s="12"/>
      <c r="E2042" s="10"/>
      <c r="F2042" s="98">
        <f>SUM(F2043:F2046)</f>
        <v>0</v>
      </c>
      <c r="I2042" s="39"/>
    </row>
    <row r="2043" spans="1:9" s="21" customFormat="1" ht="16.5" outlineLevel="4" x14ac:dyDescent="0.25">
      <c r="A2043" s="99" t="s">
        <v>447</v>
      </c>
      <c r="B2043" s="14" t="s">
        <v>160</v>
      </c>
      <c r="C2043" s="2" t="s">
        <v>60</v>
      </c>
      <c r="D2043" s="13">
        <v>0</v>
      </c>
      <c r="E2043" s="11">
        <v>18523</v>
      </c>
      <c r="F2043" s="100">
        <f t="shared" ref="F2043:F2046" si="229">ROUND(D2043*E2043,2)</f>
        <v>0</v>
      </c>
      <c r="I2043" s="39"/>
    </row>
    <row r="2044" spans="1:9" s="21" customFormat="1" ht="16.5" outlineLevel="4" x14ac:dyDescent="0.25">
      <c r="A2044" s="99" t="s">
        <v>448</v>
      </c>
      <c r="B2044" s="14" t="s">
        <v>161</v>
      </c>
      <c r="C2044" s="2" t="s">
        <v>133</v>
      </c>
      <c r="D2044" s="13">
        <v>0</v>
      </c>
      <c r="E2044" s="11">
        <v>11786</v>
      </c>
      <c r="F2044" s="100">
        <f t="shared" si="229"/>
        <v>0</v>
      </c>
      <c r="I2044" s="39"/>
    </row>
    <row r="2045" spans="1:9" s="21" customFormat="1" ht="16.5" outlineLevel="4" x14ac:dyDescent="0.25">
      <c r="A2045" s="99" t="s">
        <v>449</v>
      </c>
      <c r="B2045" s="14" t="s">
        <v>162</v>
      </c>
      <c r="C2045" s="2" t="s">
        <v>60</v>
      </c>
      <c r="D2045" s="13">
        <v>0</v>
      </c>
      <c r="E2045" s="11">
        <v>13442</v>
      </c>
      <c r="F2045" s="100">
        <f t="shared" si="229"/>
        <v>0</v>
      </c>
      <c r="I2045" s="39"/>
    </row>
    <row r="2046" spans="1:9" s="21" customFormat="1" ht="16.5" outlineLevel="4" x14ac:dyDescent="0.25">
      <c r="A2046" s="99" t="s">
        <v>450</v>
      </c>
      <c r="B2046" s="14" t="s">
        <v>163</v>
      </c>
      <c r="C2046" s="2" t="s">
        <v>133</v>
      </c>
      <c r="D2046" s="13">
        <v>0</v>
      </c>
      <c r="E2046" s="11">
        <v>11082</v>
      </c>
      <c r="F2046" s="100">
        <f t="shared" si="229"/>
        <v>0</v>
      </c>
      <c r="I2046" s="39"/>
    </row>
    <row r="2047" spans="1:9" s="21" customFormat="1" ht="16.5" outlineLevel="3" x14ac:dyDescent="0.25">
      <c r="A2047" s="97" t="s">
        <v>247</v>
      </c>
      <c r="B2047" s="80" t="s">
        <v>248</v>
      </c>
      <c r="C2047" s="12"/>
      <c r="D2047" s="12"/>
      <c r="E2047" s="10"/>
      <c r="F2047" s="98">
        <f>SUM(F2048:F2051)</f>
        <v>0</v>
      </c>
      <c r="I2047" s="39"/>
    </row>
    <row r="2048" spans="1:9" s="21" customFormat="1" ht="16.5" outlineLevel="4" x14ac:dyDescent="0.25">
      <c r="A2048" s="99" t="s">
        <v>249</v>
      </c>
      <c r="B2048" s="14" t="s">
        <v>250</v>
      </c>
      <c r="C2048" s="2" t="s">
        <v>23</v>
      </c>
      <c r="D2048" s="13">
        <v>0</v>
      </c>
      <c r="E2048" s="11">
        <v>686519</v>
      </c>
      <c r="F2048" s="100">
        <f t="shared" ref="F2048:F2051" si="230">ROUND(D2048*E2048,2)</f>
        <v>0</v>
      </c>
      <c r="I2048" s="39"/>
    </row>
    <row r="2049" spans="1:9" s="21" customFormat="1" ht="16.5" outlineLevel="4" x14ac:dyDescent="0.25">
      <c r="A2049" s="99" t="s">
        <v>451</v>
      </c>
      <c r="B2049" s="14" t="s">
        <v>251</v>
      </c>
      <c r="C2049" s="2" t="s">
        <v>24</v>
      </c>
      <c r="D2049" s="13">
        <v>0</v>
      </c>
      <c r="E2049" s="11">
        <v>102742</v>
      </c>
      <c r="F2049" s="100">
        <f t="shared" si="230"/>
        <v>0</v>
      </c>
      <c r="I2049" s="39"/>
    </row>
    <row r="2050" spans="1:9" s="21" customFormat="1" ht="16.5" outlineLevel="4" x14ac:dyDescent="0.25">
      <c r="A2050" s="99" t="s">
        <v>452</v>
      </c>
      <c r="B2050" s="14" t="s">
        <v>252</v>
      </c>
      <c r="C2050" s="2" t="s">
        <v>24</v>
      </c>
      <c r="D2050" s="13">
        <v>0</v>
      </c>
      <c r="E2050" s="11">
        <v>83680</v>
      </c>
      <c r="F2050" s="100">
        <f t="shared" si="230"/>
        <v>0</v>
      </c>
      <c r="I2050" s="39"/>
    </row>
    <row r="2051" spans="1:9" s="21" customFormat="1" ht="16.5" outlineLevel="4" x14ac:dyDescent="0.25">
      <c r="A2051" s="99" t="s">
        <v>453</v>
      </c>
      <c r="B2051" s="14" t="s">
        <v>132</v>
      </c>
      <c r="C2051" s="2" t="s">
        <v>133</v>
      </c>
      <c r="D2051" s="13">
        <v>0</v>
      </c>
      <c r="E2051" s="11">
        <v>6895</v>
      </c>
      <c r="F2051" s="100">
        <f t="shared" si="230"/>
        <v>0</v>
      </c>
      <c r="I2051" s="39"/>
    </row>
    <row r="2052" spans="1:9" s="21" customFormat="1" ht="16.5" outlineLevel="3" x14ac:dyDescent="0.25">
      <c r="A2052" s="97" t="s">
        <v>423</v>
      </c>
      <c r="B2052" s="80" t="s">
        <v>253</v>
      </c>
      <c r="C2052" s="12"/>
      <c r="D2052" s="12"/>
      <c r="E2052" s="10"/>
      <c r="F2052" s="98">
        <f>SUM(F2053:F2057)</f>
        <v>0</v>
      </c>
      <c r="I2052" s="39"/>
    </row>
    <row r="2053" spans="1:9" s="21" customFormat="1" ht="16.5" outlineLevel="4" x14ac:dyDescent="0.25">
      <c r="A2053" s="99" t="s">
        <v>454</v>
      </c>
      <c r="B2053" s="14" t="s">
        <v>251</v>
      </c>
      <c r="C2053" s="2" t="s">
        <v>24</v>
      </c>
      <c r="D2053" s="13">
        <v>0</v>
      </c>
      <c r="E2053" s="11">
        <v>102742</v>
      </c>
      <c r="F2053" s="100">
        <f t="shared" ref="F2053:F2057" si="231">ROUND(D2053*E2053,2)</f>
        <v>0</v>
      </c>
      <c r="I2053" s="39"/>
    </row>
    <row r="2054" spans="1:9" s="21" customFormat="1" ht="16.5" outlineLevel="4" x14ac:dyDescent="0.25">
      <c r="A2054" s="99" t="s">
        <v>455</v>
      </c>
      <c r="B2054" s="14" t="s">
        <v>254</v>
      </c>
      <c r="C2054" s="2" t="s">
        <v>24</v>
      </c>
      <c r="D2054" s="13">
        <v>0</v>
      </c>
      <c r="E2054" s="11">
        <v>135450</v>
      </c>
      <c r="F2054" s="100">
        <f t="shared" si="231"/>
        <v>0</v>
      </c>
      <c r="I2054" s="39"/>
    </row>
    <row r="2055" spans="1:9" s="21" customFormat="1" ht="16.5" outlineLevel="4" x14ac:dyDescent="0.25">
      <c r="A2055" s="99" t="s">
        <v>456</v>
      </c>
      <c r="B2055" s="14" t="s">
        <v>250</v>
      </c>
      <c r="C2055" s="2" t="s">
        <v>23</v>
      </c>
      <c r="D2055" s="13">
        <v>0</v>
      </c>
      <c r="E2055" s="11">
        <v>686519</v>
      </c>
      <c r="F2055" s="100">
        <f t="shared" si="231"/>
        <v>0</v>
      </c>
      <c r="I2055" s="39"/>
    </row>
    <row r="2056" spans="1:9" s="21" customFormat="1" ht="16.5" outlineLevel="4" x14ac:dyDescent="0.25">
      <c r="A2056" s="99" t="s">
        <v>457</v>
      </c>
      <c r="B2056" s="14" t="s">
        <v>132</v>
      </c>
      <c r="C2056" s="2" t="s">
        <v>133</v>
      </c>
      <c r="D2056" s="13">
        <v>0</v>
      </c>
      <c r="E2056" s="11">
        <v>6895</v>
      </c>
      <c r="F2056" s="100">
        <f t="shared" si="231"/>
        <v>0</v>
      </c>
      <c r="I2056" s="39"/>
    </row>
    <row r="2057" spans="1:9" s="21" customFormat="1" ht="16.5" outlineLevel="4" x14ac:dyDescent="0.25">
      <c r="A2057" s="99" t="s">
        <v>458</v>
      </c>
      <c r="B2057" s="14" t="s">
        <v>124</v>
      </c>
      <c r="C2057" s="2" t="s">
        <v>23</v>
      </c>
      <c r="D2057" s="13">
        <v>0</v>
      </c>
      <c r="E2057" s="11">
        <v>57463</v>
      </c>
      <c r="F2057" s="100">
        <f t="shared" si="231"/>
        <v>0</v>
      </c>
      <c r="I2057" s="39"/>
    </row>
    <row r="2058" spans="1:9" s="21" customFormat="1" ht="16.5" customHeight="1" outlineLevel="2" x14ac:dyDescent="0.25">
      <c r="A2058" s="97">
        <v>5</v>
      </c>
      <c r="B2058" s="79" t="s">
        <v>255</v>
      </c>
      <c r="C2058" s="12"/>
      <c r="D2058" s="12"/>
      <c r="E2058" s="10"/>
      <c r="F2058" s="98">
        <f>F2059+F2070+F2083+F2090+F2104+F2124</f>
        <v>62705457</v>
      </c>
      <c r="I2058" s="39"/>
    </row>
    <row r="2059" spans="1:9" s="21" customFormat="1" ht="16.5" customHeight="1" outlineLevel="3" x14ac:dyDescent="0.25">
      <c r="A2059" s="97" t="s">
        <v>256</v>
      </c>
      <c r="B2059" s="79" t="s">
        <v>257</v>
      </c>
      <c r="C2059" s="12"/>
      <c r="D2059" s="12"/>
      <c r="E2059" s="10"/>
      <c r="F2059" s="98">
        <f>SUM(F2060:F2069)</f>
        <v>5581100</v>
      </c>
      <c r="I2059" s="39"/>
    </row>
    <row r="2060" spans="1:9" s="21" customFormat="1" ht="39.75" customHeight="1" outlineLevel="4" x14ac:dyDescent="0.25">
      <c r="A2060" s="99" t="s">
        <v>258</v>
      </c>
      <c r="B2060" s="14" t="s">
        <v>259</v>
      </c>
      <c r="C2060" s="2" t="s">
        <v>1</v>
      </c>
      <c r="D2060" s="13">
        <v>0</v>
      </c>
      <c r="E2060" s="11">
        <v>195850</v>
      </c>
      <c r="F2060" s="100">
        <f t="shared" ref="F2060:F2069" si="232">ROUND(D2060*E2060,2)</f>
        <v>0</v>
      </c>
      <c r="I2060" s="39"/>
    </row>
    <row r="2061" spans="1:9" s="21" customFormat="1" ht="33" outlineLevel="4" x14ac:dyDescent="0.25">
      <c r="A2061" s="99" t="s">
        <v>260</v>
      </c>
      <c r="B2061" s="14" t="s">
        <v>261</v>
      </c>
      <c r="C2061" s="2" t="s">
        <v>1</v>
      </c>
      <c r="D2061" s="13">
        <v>1</v>
      </c>
      <c r="E2061" s="11">
        <v>240387</v>
      </c>
      <c r="F2061" s="100">
        <f t="shared" si="232"/>
        <v>240387</v>
      </c>
      <c r="I2061" s="39"/>
    </row>
    <row r="2062" spans="1:9" s="21" customFormat="1" ht="33" outlineLevel="4" x14ac:dyDescent="0.25">
      <c r="A2062" s="99" t="s">
        <v>262</v>
      </c>
      <c r="B2062" s="14" t="s">
        <v>263</v>
      </c>
      <c r="C2062" s="2" t="s">
        <v>1</v>
      </c>
      <c r="D2062" s="13">
        <v>1</v>
      </c>
      <c r="E2062" s="11">
        <v>581246</v>
      </c>
      <c r="F2062" s="100">
        <f t="shared" si="232"/>
        <v>581246</v>
      </c>
      <c r="I2062" s="39"/>
    </row>
    <row r="2063" spans="1:9" s="21" customFormat="1" ht="33" outlineLevel="4" x14ac:dyDescent="0.25">
      <c r="A2063" s="99" t="s">
        <v>264</v>
      </c>
      <c r="B2063" s="14" t="s">
        <v>265</v>
      </c>
      <c r="C2063" s="2" t="s">
        <v>1</v>
      </c>
      <c r="D2063" s="13">
        <v>1</v>
      </c>
      <c r="E2063" s="11">
        <v>135084</v>
      </c>
      <c r="F2063" s="100">
        <f t="shared" si="232"/>
        <v>135084</v>
      </c>
      <c r="I2063" s="39"/>
    </row>
    <row r="2064" spans="1:9" s="21" customFormat="1" ht="16.5" outlineLevel="4" x14ac:dyDescent="0.25">
      <c r="A2064" s="99" t="s">
        <v>266</v>
      </c>
      <c r="B2064" s="14" t="s">
        <v>267</v>
      </c>
      <c r="C2064" s="2" t="s">
        <v>1</v>
      </c>
      <c r="D2064" s="13">
        <v>3</v>
      </c>
      <c r="E2064" s="11">
        <v>21825</v>
      </c>
      <c r="F2064" s="100">
        <f t="shared" si="232"/>
        <v>65475</v>
      </c>
      <c r="I2064" s="39"/>
    </row>
    <row r="2065" spans="1:9" s="21" customFormat="1" ht="16.5" outlineLevel="4" x14ac:dyDescent="0.25">
      <c r="A2065" s="99" t="s">
        <v>268</v>
      </c>
      <c r="B2065" s="14" t="s">
        <v>269</v>
      </c>
      <c r="C2065" s="2" t="s">
        <v>60</v>
      </c>
      <c r="D2065" s="13">
        <v>0</v>
      </c>
      <c r="E2065" s="11">
        <v>38025</v>
      </c>
      <c r="F2065" s="100">
        <f t="shared" si="232"/>
        <v>0</v>
      </c>
      <c r="I2065" s="39"/>
    </row>
    <row r="2066" spans="1:9" s="21" customFormat="1" ht="16.5" outlineLevel="4" x14ac:dyDescent="0.25">
      <c r="A2066" s="99" t="s">
        <v>270</v>
      </c>
      <c r="B2066" s="14" t="s">
        <v>269</v>
      </c>
      <c r="C2066" s="2" t="s">
        <v>60</v>
      </c>
      <c r="D2066" s="13">
        <v>28</v>
      </c>
      <c r="E2066" s="11">
        <v>38902</v>
      </c>
      <c r="F2066" s="100">
        <f t="shared" si="232"/>
        <v>1089256</v>
      </c>
      <c r="I2066" s="39"/>
    </row>
    <row r="2067" spans="1:9" s="21" customFormat="1" ht="49.5" outlineLevel="4" x14ac:dyDescent="0.25">
      <c r="A2067" s="99" t="s">
        <v>271</v>
      </c>
      <c r="B2067" s="14" t="s">
        <v>272</v>
      </c>
      <c r="C2067" s="2" t="s">
        <v>1</v>
      </c>
      <c r="D2067" s="13">
        <v>4</v>
      </c>
      <c r="E2067" s="11">
        <v>780846</v>
      </c>
      <c r="F2067" s="100">
        <f t="shared" si="232"/>
        <v>3123384</v>
      </c>
      <c r="I2067" s="39"/>
    </row>
    <row r="2068" spans="1:9" s="21" customFormat="1" ht="16.5" outlineLevel="4" x14ac:dyDescent="0.25">
      <c r="A2068" s="99" t="s">
        <v>273</v>
      </c>
      <c r="B2068" s="14" t="s">
        <v>274</v>
      </c>
      <c r="C2068" s="2" t="s">
        <v>1</v>
      </c>
      <c r="D2068" s="13">
        <v>1</v>
      </c>
      <c r="E2068" s="11">
        <v>346268</v>
      </c>
      <c r="F2068" s="100">
        <f t="shared" si="232"/>
        <v>346268</v>
      </c>
      <c r="I2068" s="39"/>
    </row>
    <row r="2069" spans="1:9" s="21" customFormat="1" ht="49.5" outlineLevel="4" x14ac:dyDescent="0.25">
      <c r="A2069" s="99" t="s">
        <v>459</v>
      </c>
      <c r="B2069" s="14" t="s">
        <v>275</v>
      </c>
      <c r="C2069" s="2" t="s">
        <v>1</v>
      </c>
      <c r="D2069" s="13">
        <v>0</v>
      </c>
      <c r="E2069" s="11">
        <v>6521</v>
      </c>
      <c r="F2069" s="100">
        <f t="shared" si="232"/>
        <v>0</v>
      </c>
      <c r="I2069" s="39"/>
    </row>
    <row r="2070" spans="1:9" s="21" customFormat="1" ht="16.5" customHeight="1" outlineLevel="3" x14ac:dyDescent="0.25">
      <c r="A2070" s="97" t="s">
        <v>276</v>
      </c>
      <c r="B2070" s="79" t="s">
        <v>277</v>
      </c>
      <c r="C2070" s="12"/>
      <c r="D2070" s="12"/>
      <c r="E2070" s="10"/>
      <c r="F2070" s="98">
        <f>SUM(F2071:F2082)</f>
        <v>1840144</v>
      </c>
      <c r="I2070" s="39"/>
    </row>
    <row r="2071" spans="1:9" s="21" customFormat="1" ht="39.75" customHeight="1" outlineLevel="4" x14ac:dyDescent="0.25">
      <c r="A2071" s="99" t="s">
        <v>278</v>
      </c>
      <c r="B2071" s="14" t="s">
        <v>279</v>
      </c>
      <c r="C2071" s="2" t="s">
        <v>1</v>
      </c>
      <c r="D2071" s="13">
        <v>1</v>
      </c>
      <c r="E2071" s="11">
        <v>495085</v>
      </c>
      <c r="F2071" s="100">
        <f t="shared" ref="F2071:F2082" si="233">ROUND(D2071*E2071,2)</f>
        <v>495085</v>
      </c>
      <c r="I2071" s="39"/>
    </row>
    <row r="2072" spans="1:9" s="21" customFormat="1" ht="33" outlineLevel="4" x14ac:dyDescent="0.25">
      <c r="A2072" s="99" t="s">
        <v>280</v>
      </c>
      <c r="B2072" s="14" t="s">
        <v>281</v>
      </c>
      <c r="C2072" s="2" t="s">
        <v>1</v>
      </c>
      <c r="D2072" s="13">
        <v>2</v>
      </c>
      <c r="E2072" s="11">
        <v>272309</v>
      </c>
      <c r="F2072" s="100">
        <f t="shared" si="233"/>
        <v>544618</v>
      </c>
      <c r="I2072" s="39"/>
    </row>
    <row r="2073" spans="1:9" s="21" customFormat="1" ht="16.5" outlineLevel="4" x14ac:dyDescent="0.25">
      <c r="A2073" s="99" t="s">
        <v>282</v>
      </c>
      <c r="B2073" s="14" t="s">
        <v>283</v>
      </c>
      <c r="C2073" s="2" t="s">
        <v>1</v>
      </c>
      <c r="D2073" s="13">
        <v>0</v>
      </c>
      <c r="E2073" s="11">
        <v>272309</v>
      </c>
      <c r="F2073" s="100">
        <f t="shared" si="233"/>
        <v>0</v>
      </c>
      <c r="I2073" s="39"/>
    </row>
    <row r="2074" spans="1:9" s="21" customFormat="1" ht="49.5" outlineLevel="4" x14ac:dyDescent="0.25">
      <c r="A2074" s="99" t="s">
        <v>284</v>
      </c>
      <c r="B2074" s="14" t="s">
        <v>285</v>
      </c>
      <c r="C2074" s="2" t="s">
        <v>1</v>
      </c>
      <c r="D2074" s="13">
        <v>1</v>
      </c>
      <c r="E2074" s="11">
        <v>291533</v>
      </c>
      <c r="F2074" s="100">
        <f t="shared" si="233"/>
        <v>291533</v>
      </c>
      <c r="I2074" s="39"/>
    </row>
    <row r="2075" spans="1:9" s="21" customFormat="1" ht="49.5" outlineLevel="4" x14ac:dyDescent="0.25">
      <c r="A2075" s="99" t="s">
        <v>286</v>
      </c>
      <c r="B2075" s="14" t="s">
        <v>287</v>
      </c>
      <c r="C2075" s="2" t="s">
        <v>1</v>
      </c>
      <c r="D2075" s="13">
        <v>0</v>
      </c>
      <c r="E2075" s="11">
        <v>213818</v>
      </c>
      <c r="F2075" s="100">
        <f t="shared" si="233"/>
        <v>0</v>
      </c>
      <c r="I2075" s="39"/>
    </row>
    <row r="2076" spans="1:9" s="21" customFormat="1" ht="33" outlineLevel="4" x14ac:dyDescent="0.25">
      <c r="A2076" s="99" t="s">
        <v>288</v>
      </c>
      <c r="B2076" s="14" t="s">
        <v>289</v>
      </c>
      <c r="C2076" s="2" t="s">
        <v>1</v>
      </c>
      <c r="D2076" s="13">
        <v>4</v>
      </c>
      <c r="E2076" s="11">
        <v>26540</v>
      </c>
      <c r="F2076" s="100">
        <f t="shared" si="233"/>
        <v>106160</v>
      </c>
      <c r="I2076" s="39"/>
    </row>
    <row r="2077" spans="1:9" s="21" customFormat="1" ht="33" outlineLevel="4" x14ac:dyDescent="0.25">
      <c r="A2077" s="99" t="s">
        <v>290</v>
      </c>
      <c r="B2077" s="14" t="s">
        <v>291</v>
      </c>
      <c r="C2077" s="2" t="s">
        <v>1</v>
      </c>
      <c r="D2077" s="13">
        <v>2</v>
      </c>
      <c r="E2077" s="11">
        <v>61890</v>
      </c>
      <c r="F2077" s="100">
        <f t="shared" si="233"/>
        <v>123780</v>
      </c>
      <c r="I2077" s="39"/>
    </row>
    <row r="2078" spans="1:9" s="21" customFormat="1" ht="33" outlineLevel="4" x14ac:dyDescent="0.25">
      <c r="A2078" s="99" t="s">
        <v>292</v>
      </c>
      <c r="B2078" s="14" t="s">
        <v>293</v>
      </c>
      <c r="C2078" s="2" t="s">
        <v>1</v>
      </c>
      <c r="D2078" s="13">
        <v>8</v>
      </c>
      <c r="E2078" s="11">
        <v>34871</v>
      </c>
      <c r="F2078" s="100">
        <f t="shared" si="233"/>
        <v>278968</v>
      </c>
      <c r="I2078" s="39"/>
    </row>
    <row r="2079" spans="1:9" s="21" customFormat="1" ht="33" outlineLevel="4" x14ac:dyDescent="0.25">
      <c r="A2079" s="99" t="s">
        <v>460</v>
      </c>
      <c r="B2079" s="14" t="s">
        <v>294</v>
      </c>
      <c r="C2079" s="2" t="s">
        <v>1</v>
      </c>
      <c r="D2079" s="13">
        <v>0</v>
      </c>
      <c r="E2079" s="11">
        <v>40940</v>
      </c>
      <c r="F2079" s="100">
        <f t="shared" si="233"/>
        <v>0</v>
      </c>
      <c r="I2079" s="39"/>
    </row>
    <row r="2080" spans="1:9" s="21" customFormat="1" ht="33" outlineLevel="4" x14ac:dyDescent="0.25">
      <c r="A2080" s="99" t="s">
        <v>461</v>
      </c>
      <c r="B2080" s="14" t="s">
        <v>295</v>
      </c>
      <c r="C2080" s="2" t="s">
        <v>1</v>
      </c>
      <c r="D2080" s="13">
        <v>0</v>
      </c>
      <c r="E2080" s="11">
        <v>198586</v>
      </c>
      <c r="F2080" s="100">
        <f t="shared" si="233"/>
        <v>0</v>
      </c>
      <c r="I2080" s="39"/>
    </row>
    <row r="2081" spans="1:9" s="21" customFormat="1" ht="16.5" outlineLevel="4" x14ac:dyDescent="0.25">
      <c r="A2081" s="99" t="s">
        <v>462</v>
      </c>
      <c r="B2081" s="14" t="s">
        <v>296</v>
      </c>
      <c r="C2081" s="2" t="s">
        <v>1</v>
      </c>
      <c r="D2081" s="13">
        <v>0</v>
      </c>
      <c r="E2081" s="11">
        <v>274447</v>
      </c>
      <c r="F2081" s="100">
        <f t="shared" si="233"/>
        <v>0</v>
      </c>
      <c r="I2081" s="39"/>
    </row>
    <row r="2082" spans="1:9" s="21" customFormat="1" ht="33" outlineLevel="4" x14ac:dyDescent="0.25">
      <c r="A2082" s="99" t="s">
        <v>463</v>
      </c>
      <c r="B2082" s="14" t="s">
        <v>297</v>
      </c>
      <c r="C2082" s="2" t="s">
        <v>1</v>
      </c>
      <c r="D2082" s="13">
        <v>0</v>
      </c>
      <c r="E2082" s="11">
        <v>49719</v>
      </c>
      <c r="F2082" s="100">
        <f t="shared" si="233"/>
        <v>0</v>
      </c>
      <c r="I2082" s="39"/>
    </row>
    <row r="2083" spans="1:9" s="21" customFormat="1" ht="16.5" customHeight="1" outlineLevel="3" x14ac:dyDescent="0.25">
      <c r="A2083" s="97" t="s">
        <v>298</v>
      </c>
      <c r="B2083" s="79" t="s">
        <v>299</v>
      </c>
      <c r="C2083" s="12"/>
      <c r="D2083" s="12"/>
      <c r="E2083" s="10"/>
      <c r="F2083" s="98">
        <f>SUM(F2084:F2089)</f>
        <v>2796920</v>
      </c>
      <c r="I2083" s="39"/>
    </row>
    <row r="2084" spans="1:9" s="21" customFormat="1" ht="39.75" customHeight="1" outlineLevel="4" x14ac:dyDescent="0.25">
      <c r="A2084" s="99" t="s">
        <v>300</v>
      </c>
      <c r="B2084" s="14" t="s">
        <v>301</v>
      </c>
      <c r="C2084" s="2" t="s">
        <v>60</v>
      </c>
      <c r="D2084" s="13">
        <v>3</v>
      </c>
      <c r="E2084" s="11">
        <v>55532</v>
      </c>
      <c r="F2084" s="100">
        <f t="shared" ref="F2084:F2089" si="234">ROUND(D2084*E2084,2)</f>
        <v>166596</v>
      </c>
      <c r="I2084" s="39"/>
    </row>
    <row r="2085" spans="1:9" s="21" customFormat="1" ht="49.5" outlineLevel="4" x14ac:dyDescent="0.25">
      <c r="A2085" s="99" t="s">
        <v>302</v>
      </c>
      <c r="B2085" s="14" t="s">
        <v>303</v>
      </c>
      <c r="C2085" s="2" t="s">
        <v>60</v>
      </c>
      <c r="D2085" s="13">
        <v>0</v>
      </c>
      <c r="E2085" s="11">
        <v>70448</v>
      </c>
      <c r="F2085" s="100">
        <f t="shared" si="234"/>
        <v>0</v>
      </c>
      <c r="I2085" s="39"/>
    </row>
    <row r="2086" spans="1:9" s="21" customFormat="1" ht="49.5" outlineLevel="4" x14ac:dyDescent="0.25">
      <c r="A2086" s="99" t="s">
        <v>304</v>
      </c>
      <c r="B2086" s="14" t="s">
        <v>305</v>
      </c>
      <c r="C2086" s="2" t="s">
        <v>60</v>
      </c>
      <c r="D2086" s="13">
        <v>41</v>
      </c>
      <c r="E2086" s="11">
        <v>35514</v>
      </c>
      <c r="F2086" s="100">
        <f t="shared" si="234"/>
        <v>1456074</v>
      </c>
      <c r="I2086" s="39"/>
    </row>
    <row r="2087" spans="1:9" s="21" customFormat="1" ht="49.5" outlineLevel="4" x14ac:dyDescent="0.25">
      <c r="A2087" s="99" t="s">
        <v>464</v>
      </c>
      <c r="B2087" s="14" t="s">
        <v>306</v>
      </c>
      <c r="C2087" s="2" t="s">
        <v>60</v>
      </c>
      <c r="D2087" s="13">
        <v>0</v>
      </c>
      <c r="E2087" s="11">
        <v>44811</v>
      </c>
      <c r="F2087" s="100">
        <f t="shared" si="234"/>
        <v>0</v>
      </c>
      <c r="I2087" s="39"/>
    </row>
    <row r="2088" spans="1:9" s="21" customFormat="1" ht="49.5" outlineLevel="4" x14ac:dyDescent="0.25">
      <c r="A2088" s="99" t="s">
        <v>465</v>
      </c>
      <c r="B2088" s="14" t="s">
        <v>307</v>
      </c>
      <c r="C2088" s="2" t="s">
        <v>60</v>
      </c>
      <c r="D2088" s="13">
        <v>25</v>
      </c>
      <c r="E2088" s="11">
        <v>46970</v>
      </c>
      <c r="F2088" s="100">
        <f t="shared" si="234"/>
        <v>1174250</v>
      </c>
      <c r="I2088" s="39"/>
    </row>
    <row r="2089" spans="1:9" s="21" customFormat="1" ht="49.5" outlineLevel="4" x14ac:dyDescent="0.25">
      <c r="A2089" s="99" t="s">
        <v>466</v>
      </c>
      <c r="B2089" s="14" t="s">
        <v>308</v>
      </c>
      <c r="C2089" s="2" t="s">
        <v>60</v>
      </c>
      <c r="D2089" s="13">
        <v>0</v>
      </c>
      <c r="E2089" s="11">
        <v>45086</v>
      </c>
      <c r="F2089" s="100">
        <f t="shared" si="234"/>
        <v>0</v>
      </c>
      <c r="I2089" s="39"/>
    </row>
    <row r="2090" spans="1:9" s="21" customFormat="1" ht="16.5" customHeight="1" outlineLevel="3" x14ac:dyDescent="0.25">
      <c r="A2090" s="97" t="s">
        <v>309</v>
      </c>
      <c r="B2090" s="79" t="s">
        <v>310</v>
      </c>
      <c r="C2090" s="12"/>
      <c r="D2090" s="12"/>
      <c r="E2090" s="10"/>
      <c r="F2090" s="98">
        <f>F2091+F2095+F2098</f>
        <v>14557358</v>
      </c>
      <c r="I2090" s="39"/>
    </row>
    <row r="2091" spans="1:9" s="21" customFormat="1" ht="16.5" customHeight="1" outlineLevel="4" x14ac:dyDescent="0.25">
      <c r="A2091" s="97" t="s">
        <v>311</v>
      </c>
      <c r="B2091" s="79" t="s">
        <v>312</v>
      </c>
      <c r="C2091" s="12"/>
      <c r="D2091" s="12"/>
      <c r="E2091" s="10"/>
      <c r="F2091" s="98">
        <f>SUM(F2092:F2094)</f>
        <v>8088170</v>
      </c>
      <c r="I2091" s="39"/>
    </row>
    <row r="2092" spans="1:9" s="21" customFormat="1" ht="49.5" outlineLevel="5" x14ac:dyDescent="0.25">
      <c r="A2092" s="99" t="s">
        <v>313</v>
      </c>
      <c r="B2092" s="14" t="s">
        <v>314</v>
      </c>
      <c r="C2092" s="2" t="s">
        <v>1</v>
      </c>
      <c r="D2092" s="13">
        <v>10</v>
      </c>
      <c r="E2092" s="11">
        <v>489257</v>
      </c>
      <c r="F2092" s="100">
        <f t="shared" ref="F2092:F2094" si="235">ROUND(D2092*E2092,2)</f>
        <v>4892570</v>
      </c>
      <c r="I2092" s="39"/>
    </row>
    <row r="2093" spans="1:9" s="21" customFormat="1" ht="33" outlineLevel="5" x14ac:dyDescent="0.25">
      <c r="A2093" s="99" t="s">
        <v>315</v>
      </c>
      <c r="B2093" s="14" t="s">
        <v>316</v>
      </c>
      <c r="C2093" s="2" t="s">
        <v>1</v>
      </c>
      <c r="D2093" s="13">
        <v>10</v>
      </c>
      <c r="E2093" s="11">
        <v>319560</v>
      </c>
      <c r="F2093" s="100">
        <f t="shared" si="235"/>
        <v>3195600</v>
      </c>
      <c r="I2093" s="39"/>
    </row>
    <row r="2094" spans="1:9" s="21" customFormat="1" ht="49.5" outlineLevel="5" x14ac:dyDescent="0.25">
      <c r="A2094" s="99" t="s">
        <v>317</v>
      </c>
      <c r="B2094" s="14" t="s">
        <v>318</v>
      </c>
      <c r="C2094" s="2" t="s">
        <v>1</v>
      </c>
      <c r="D2094" s="13">
        <v>0</v>
      </c>
      <c r="E2094" s="11">
        <v>214637</v>
      </c>
      <c r="F2094" s="100">
        <f t="shared" si="235"/>
        <v>0</v>
      </c>
      <c r="I2094" s="39"/>
    </row>
    <row r="2095" spans="1:9" s="21" customFormat="1" ht="16.5" customHeight="1" outlineLevel="4" x14ac:dyDescent="0.25">
      <c r="A2095" s="97" t="s">
        <v>319</v>
      </c>
      <c r="B2095" s="79" t="s">
        <v>320</v>
      </c>
      <c r="C2095" s="12"/>
      <c r="D2095" s="12"/>
      <c r="E2095" s="10"/>
      <c r="F2095" s="98">
        <f>SUM(F2096:F2097)</f>
        <v>816813</v>
      </c>
      <c r="I2095" s="39"/>
    </row>
    <row r="2096" spans="1:9" s="21" customFormat="1" ht="82.5" outlineLevel="5" x14ac:dyDescent="0.25">
      <c r="A2096" s="99" t="s">
        <v>321</v>
      </c>
      <c r="B2096" s="14" t="s">
        <v>322</v>
      </c>
      <c r="C2096" s="2" t="s">
        <v>1</v>
      </c>
      <c r="D2096" s="13">
        <v>1</v>
      </c>
      <c r="E2096" s="11">
        <v>549179</v>
      </c>
      <c r="F2096" s="100">
        <f t="shared" ref="F2096:F2097" si="236">ROUND(D2096*E2096,2)</f>
        <v>549179</v>
      </c>
      <c r="I2096" s="39"/>
    </row>
    <row r="2097" spans="1:9" s="21" customFormat="1" ht="66" outlineLevel="5" x14ac:dyDescent="0.25">
      <c r="A2097" s="99" t="s">
        <v>323</v>
      </c>
      <c r="B2097" s="14" t="s">
        <v>324</v>
      </c>
      <c r="C2097" s="2" t="s">
        <v>1</v>
      </c>
      <c r="D2097" s="13">
        <v>1</v>
      </c>
      <c r="E2097" s="11">
        <v>267634</v>
      </c>
      <c r="F2097" s="100">
        <f t="shared" si="236"/>
        <v>267634</v>
      </c>
      <c r="I2097" s="39"/>
    </row>
    <row r="2098" spans="1:9" s="21" customFormat="1" ht="16.5" customHeight="1" outlineLevel="4" x14ac:dyDescent="0.25">
      <c r="A2098" s="97" t="s">
        <v>325</v>
      </c>
      <c r="B2098" s="79" t="s">
        <v>326</v>
      </c>
      <c r="C2098" s="12"/>
      <c r="D2098" s="12"/>
      <c r="E2098" s="10"/>
      <c r="F2098" s="98">
        <f>SUM(F2099:F2103)</f>
        <v>5652375</v>
      </c>
      <c r="I2098" s="39"/>
    </row>
    <row r="2099" spans="1:9" s="21" customFormat="1" ht="49.5" outlineLevel="5" x14ac:dyDescent="0.25">
      <c r="A2099" s="99" t="s">
        <v>327</v>
      </c>
      <c r="B2099" s="14" t="s">
        <v>328</v>
      </c>
      <c r="C2099" s="2" t="s">
        <v>1</v>
      </c>
      <c r="D2099" s="13">
        <v>22</v>
      </c>
      <c r="E2099" s="11">
        <v>211072</v>
      </c>
      <c r="F2099" s="100">
        <f t="shared" ref="F2099:F2103" si="237">ROUND(D2099*E2099,2)</f>
        <v>4643584</v>
      </c>
      <c r="I2099" s="39"/>
    </row>
    <row r="2100" spans="1:9" s="21" customFormat="1" ht="49.5" outlineLevel="5" x14ac:dyDescent="0.25">
      <c r="A2100" s="99" t="s">
        <v>329</v>
      </c>
      <c r="B2100" s="14" t="s">
        <v>330</v>
      </c>
      <c r="C2100" s="2" t="s">
        <v>1</v>
      </c>
      <c r="D2100" s="13">
        <v>1</v>
      </c>
      <c r="E2100" s="11">
        <v>354389</v>
      </c>
      <c r="F2100" s="100">
        <f t="shared" si="237"/>
        <v>354389</v>
      </c>
      <c r="I2100" s="39"/>
    </row>
    <row r="2101" spans="1:9" s="21" customFormat="1" ht="49.5" outlineLevel="5" x14ac:dyDescent="0.25">
      <c r="A2101" s="99" t="s">
        <v>331</v>
      </c>
      <c r="B2101" s="14" t="s">
        <v>332</v>
      </c>
      <c r="C2101" s="2" t="s">
        <v>1</v>
      </c>
      <c r="D2101" s="13">
        <v>2</v>
      </c>
      <c r="E2101" s="11">
        <v>214707</v>
      </c>
      <c r="F2101" s="100">
        <f t="shared" si="237"/>
        <v>429414</v>
      </c>
      <c r="I2101" s="39"/>
    </row>
    <row r="2102" spans="1:9" s="21" customFormat="1" ht="33" outlineLevel="5" x14ac:dyDescent="0.25">
      <c r="A2102" s="99" t="s">
        <v>333</v>
      </c>
      <c r="B2102" s="14" t="s">
        <v>334</v>
      </c>
      <c r="C2102" s="2" t="s">
        <v>1</v>
      </c>
      <c r="D2102" s="13">
        <v>0</v>
      </c>
      <c r="E2102" s="11">
        <v>80727</v>
      </c>
      <c r="F2102" s="100">
        <f t="shared" si="237"/>
        <v>0</v>
      </c>
      <c r="I2102" s="39"/>
    </row>
    <row r="2103" spans="1:9" s="21" customFormat="1" ht="49.5" outlineLevel="5" x14ac:dyDescent="0.25">
      <c r="A2103" s="99" t="s">
        <v>467</v>
      </c>
      <c r="B2103" s="14" t="s">
        <v>335</v>
      </c>
      <c r="C2103" s="2" t="s">
        <v>1</v>
      </c>
      <c r="D2103" s="13">
        <v>3</v>
      </c>
      <c r="E2103" s="11">
        <v>74996</v>
      </c>
      <c r="F2103" s="100">
        <f t="shared" si="237"/>
        <v>224988</v>
      </c>
      <c r="I2103" s="39"/>
    </row>
    <row r="2104" spans="1:9" s="21" customFormat="1" ht="16.5" customHeight="1" outlineLevel="3" x14ac:dyDescent="0.25">
      <c r="A2104" s="97" t="s">
        <v>336</v>
      </c>
      <c r="B2104" s="79" t="s">
        <v>337</v>
      </c>
      <c r="C2104" s="12"/>
      <c r="D2104" s="12"/>
      <c r="E2104" s="10"/>
      <c r="F2104" s="98">
        <f>SUM(F2105:F2123)</f>
        <v>36825378</v>
      </c>
      <c r="I2104" s="39"/>
    </row>
    <row r="2105" spans="1:9" s="21" customFormat="1" ht="39.75" customHeight="1" outlineLevel="4" x14ac:dyDescent="0.25">
      <c r="A2105" s="99" t="s">
        <v>338</v>
      </c>
      <c r="B2105" s="14" t="s">
        <v>339</v>
      </c>
      <c r="C2105" s="2" t="s">
        <v>1</v>
      </c>
      <c r="D2105" s="13">
        <v>5</v>
      </c>
      <c r="E2105" s="11">
        <v>138353</v>
      </c>
      <c r="F2105" s="100">
        <f t="shared" ref="F2105:F2123" si="238">ROUND(D2105*E2105,2)</f>
        <v>691765</v>
      </c>
      <c r="I2105" s="39"/>
    </row>
    <row r="2106" spans="1:9" s="21" customFormat="1" ht="49.5" outlineLevel="4" x14ac:dyDescent="0.25">
      <c r="A2106" s="99" t="s">
        <v>340</v>
      </c>
      <c r="B2106" s="14" t="s">
        <v>341</v>
      </c>
      <c r="C2106" s="2" t="s">
        <v>1</v>
      </c>
      <c r="D2106" s="13">
        <v>0</v>
      </c>
      <c r="E2106" s="11">
        <v>314611</v>
      </c>
      <c r="F2106" s="100">
        <f t="shared" si="238"/>
        <v>0</v>
      </c>
      <c r="I2106" s="39"/>
    </row>
    <row r="2107" spans="1:9" s="21" customFormat="1" ht="66" outlineLevel="4" x14ac:dyDescent="0.25">
      <c r="A2107" s="99" t="s">
        <v>342</v>
      </c>
      <c r="B2107" s="14" t="s">
        <v>343</v>
      </c>
      <c r="C2107" s="2" t="s">
        <v>1</v>
      </c>
      <c r="D2107" s="13">
        <v>0</v>
      </c>
      <c r="E2107" s="11">
        <v>381901</v>
      </c>
      <c r="F2107" s="100">
        <f t="shared" si="238"/>
        <v>0</v>
      </c>
      <c r="I2107" s="39"/>
    </row>
    <row r="2108" spans="1:9" s="21" customFormat="1" ht="33" outlineLevel="4" x14ac:dyDescent="0.25">
      <c r="A2108" s="99" t="s">
        <v>344</v>
      </c>
      <c r="B2108" s="14" t="s">
        <v>345</v>
      </c>
      <c r="C2108" s="2" t="s">
        <v>1</v>
      </c>
      <c r="D2108" s="13">
        <v>5</v>
      </c>
      <c r="E2108" s="11">
        <v>247844</v>
      </c>
      <c r="F2108" s="100">
        <f t="shared" si="238"/>
        <v>1239220</v>
      </c>
      <c r="I2108" s="39"/>
    </row>
    <row r="2109" spans="1:9" s="21" customFormat="1" ht="49.5" outlineLevel="4" x14ac:dyDescent="0.25">
      <c r="A2109" s="99" t="s">
        <v>346</v>
      </c>
      <c r="B2109" s="14" t="s">
        <v>347</v>
      </c>
      <c r="C2109" s="2" t="s">
        <v>1</v>
      </c>
      <c r="D2109" s="13">
        <v>25</v>
      </c>
      <c r="E2109" s="11">
        <v>219051</v>
      </c>
      <c r="F2109" s="100">
        <f t="shared" si="238"/>
        <v>5476275</v>
      </c>
      <c r="I2109" s="39"/>
    </row>
    <row r="2110" spans="1:9" s="21" customFormat="1" ht="49.5" outlineLevel="4" x14ac:dyDescent="0.25">
      <c r="A2110" s="99" t="s">
        <v>348</v>
      </c>
      <c r="B2110" s="14" t="s">
        <v>349</v>
      </c>
      <c r="C2110" s="2" t="s">
        <v>1</v>
      </c>
      <c r="D2110" s="13">
        <v>20</v>
      </c>
      <c r="E2110" s="11">
        <v>557571</v>
      </c>
      <c r="F2110" s="100">
        <f t="shared" si="238"/>
        <v>11151420</v>
      </c>
      <c r="I2110" s="39"/>
    </row>
    <row r="2111" spans="1:9" s="21" customFormat="1" ht="49.5" outlineLevel="4" x14ac:dyDescent="0.25">
      <c r="A2111" s="99" t="s">
        <v>350</v>
      </c>
      <c r="B2111" s="14" t="s">
        <v>351</v>
      </c>
      <c r="C2111" s="2" t="s">
        <v>1</v>
      </c>
      <c r="D2111" s="13">
        <v>14</v>
      </c>
      <c r="E2111" s="11">
        <v>208656</v>
      </c>
      <c r="F2111" s="100">
        <f t="shared" si="238"/>
        <v>2921184</v>
      </c>
      <c r="I2111" s="39"/>
    </row>
    <row r="2112" spans="1:9" s="21" customFormat="1" ht="49.5" outlineLevel="4" x14ac:dyDescent="0.25">
      <c r="A2112" s="99" t="s">
        <v>352</v>
      </c>
      <c r="B2112" s="14" t="s">
        <v>353</v>
      </c>
      <c r="C2112" s="2" t="s">
        <v>1</v>
      </c>
      <c r="D2112" s="13">
        <v>8</v>
      </c>
      <c r="E2112" s="11">
        <v>154447</v>
      </c>
      <c r="F2112" s="100">
        <f t="shared" si="238"/>
        <v>1235576</v>
      </c>
      <c r="I2112" s="39"/>
    </row>
    <row r="2113" spans="1:9" s="21" customFormat="1" ht="33" outlineLevel="4" x14ac:dyDescent="0.25">
      <c r="A2113" s="99" t="s">
        <v>354</v>
      </c>
      <c r="B2113" s="14" t="s">
        <v>355</v>
      </c>
      <c r="C2113" s="2" t="s">
        <v>1</v>
      </c>
      <c r="D2113" s="13">
        <v>5</v>
      </c>
      <c r="E2113" s="11">
        <v>120894</v>
      </c>
      <c r="F2113" s="100">
        <f t="shared" si="238"/>
        <v>604470</v>
      </c>
      <c r="I2113" s="39"/>
    </row>
    <row r="2114" spans="1:9" s="21" customFormat="1" ht="49.5" outlineLevel="4" x14ac:dyDescent="0.25">
      <c r="A2114" s="99" t="s">
        <v>356</v>
      </c>
      <c r="B2114" s="14" t="s">
        <v>357</v>
      </c>
      <c r="C2114" s="2" t="s">
        <v>1</v>
      </c>
      <c r="D2114" s="13">
        <v>4</v>
      </c>
      <c r="E2114" s="11">
        <v>262118</v>
      </c>
      <c r="F2114" s="100">
        <f t="shared" si="238"/>
        <v>1048472</v>
      </c>
      <c r="I2114" s="39"/>
    </row>
    <row r="2115" spans="1:9" s="21" customFormat="1" ht="82.5" outlineLevel="4" x14ac:dyDescent="0.25">
      <c r="A2115" s="99" t="s">
        <v>358</v>
      </c>
      <c r="B2115" s="14" t="s">
        <v>359</v>
      </c>
      <c r="C2115" s="2" t="s">
        <v>1</v>
      </c>
      <c r="D2115" s="13">
        <v>4</v>
      </c>
      <c r="E2115" s="11">
        <v>541544</v>
      </c>
      <c r="F2115" s="100">
        <f t="shared" si="238"/>
        <v>2166176</v>
      </c>
      <c r="I2115" s="39"/>
    </row>
    <row r="2116" spans="1:9" s="21" customFormat="1" ht="49.5" outlineLevel="4" x14ac:dyDescent="0.25">
      <c r="A2116" s="99" t="s">
        <v>360</v>
      </c>
      <c r="B2116" s="14" t="s">
        <v>361</v>
      </c>
      <c r="C2116" s="2" t="s">
        <v>1</v>
      </c>
      <c r="D2116" s="13">
        <v>4</v>
      </c>
      <c r="E2116" s="11">
        <v>209174</v>
      </c>
      <c r="F2116" s="100">
        <f t="shared" si="238"/>
        <v>836696</v>
      </c>
      <c r="I2116" s="39"/>
    </row>
    <row r="2117" spans="1:9" s="21" customFormat="1" ht="49.5" outlineLevel="4" x14ac:dyDescent="0.25">
      <c r="A2117" s="99" t="s">
        <v>362</v>
      </c>
      <c r="B2117" s="14" t="s">
        <v>363</v>
      </c>
      <c r="C2117" s="2" t="s">
        <v>1</v>
      </c>
      <c r="D2117" s="13">
        <v>5</v>
      </c>
      <c r="E2117" s="11">
        <v>74032</v>
      </c>
      <c r="F2117" s="100">
        <f t="shared" si="238"/>
        <v>370160</v>
      </c>
      <c r="I2117" s="39"/>
    </row>
    <row r="2118" spans="1:9" s="21" customFormat="1" ht="66" outlineLevel="4" x14ac:dyDescent="0.25">
      <c r="A2118" s="99" t="s">
        <v>364</v>
      </c>
      <c r="B2118" s="14" t="s">
        <v>365</v>
      </c>
      <c r="C2118" s="2" t="s">
        <v>1</v>
      </c>
      <c r="D2118" s="13">
        <v>8</v>
      </c>
      <c r="E2118" s="11">
        <v>188576</v>
      </c>
      <c r="F2118" s="100">
        <f t="shared" si="238"/>
        <v>1508608</v>
      </c>
      <c r="I2118" s="39"/>
    </row>
    <row r="2119" spans="1:9" s="21" customFormat="1" ht="49.5" outlineLevel="4" x14ac:dyDescent="0.25">
      <c r="A2119" s="99" t="s">
        <v>366</v>
      </c>
      <c r="B2119" s="14" t="s">
        <v>367</v>
      </c>
      <c r="C2119" s="2" t="s">
        <v>1</v>
      </c>
      <c r="D2119" s="13">
        <v>8</v>
      </c>
      <c r="E2119" s="11">
        <v>92140</v>
      </c>
      <c r="F2119" s="100">
        <f t="shared" si="238"/>
        <v>737120</v>
      </c>
      <c r="I2119" s="39"/>
    </row>
    <row r="2120" spans="1:9" s="21" customFormat="1" ht="49.5" outlineLevel="4" x14ac:dyDescent="0.25">
      <c r="A2120" s="99" t="s">
        <v>368</v>
      </c>
      <c r="B2120" s="14" t="s">
        <v>369</v>
      </c>
      <c r="C2120" s="2" t="s">
        <v>1</v>
      </c>
      <c r="D2120" s="13">
        <v>3</v>
      </c>
      <c r="E2120" s="11">
        <v>67919</v>
      </c>
      <c r="F2120" s="100">
        <f t="shared" si="238"/>
        <v>203757</v>
      </c>
      <c r="I2120" s="39"/>
    </row>
    <row r="2121" spans="1:9" s="21" customFormat="1" ht="16.5" outlineLevel="4" x14ac:dyDescent="0.25">
      <c r="A2121" s="99" t="s">
        <v>370</v>
      </c>
      <c r="B2121" s="14" t="s">
        <v>371</v>
      </c>
      <c r="C2121" s="2" t="s">
        <v>1</v>
      </c>
      <c r="D2121" s="13">
        <v>2</v>
      </c>
      <c r="E2121" s="11">
        <v>1421104</v>
      </c>
      <c r="F2121" s="100">
        <f t="shared" si="238"/>
        <v>2842208</v>
      </c>
      <c r="I2121" s="39"/>
    </row>
    <row r="2122" spans="1:9" s="21" customFormat="1" ht="82.5" outlineLevel="4" x14ac:dyDescent="0.25">
      <c r="A2122" s="99" t="s">
        <v>468</v>
      </c>
      <c r="B2122" s="14" t="s">
        <v>372</v>
      </c>
      <c r="C2122" s="2" t="s">
        <v>1</v>
      </c>
      <c r="D2122" s="13">
        <v>4</v>
      </c>
      <c r="E2122" s="11">
        <v>591544</v>
      </c>
      <c r="F2122" s="100">
        <f t="shared" si="238"/>
        <v>2366176</v>
      </c>
      <c r="I2122" s="39"/>
    </row>
    <row r="2123" spans="1:9" s="21" customFormat="1" ht="49.5" outlineLevel="4" x14ac:dyDescent="0.25">
      <c r="A2123" s="99" t="s">
        <v>469</v>
      </c>
      <c r="B2123" s="14" t="s">
        <v>373</v>
      </c>
      <c r="C2123" s="2" t="s">
        <v>1</v>
      </c>
      <c r="D2123" s="13">
        <v>3</v>
      </c>
      <c r="E2123" s="11">
        <v>475365</v>
      </c>
      <c r="F2123" s="100">
        <f t="shared" si="238"/>
        <v>1426095</v>
      </c>
      <c r="I2123" s="39"/>
    </row>
    <row r="2124" spans="1:9" s="21" customFormat="1" ht="16.5" customHeight="1" outlineLevel="3" x14ac:dyDescent="0.25">
      <c r="A2124" s="97" t="s">
        <v>374</v>
      </c>
      <c r="B2124" s="79" t="s">
        <v>375</v>
      </c>
      <c r="C2124" s="12"/>
      <c r="D2124" s="12"/>
      <c r="E2124" s="10"/>
      <c r="F2124" s="98">
        <f>SUM(F2125:F2127)</f>
        <v>1104557</v>
      </c>
      <c r="I2124" s="39"/>
    </row>
    <row r="2125" spans="1:9" s="21" customFormat="1" ht="39.75" customHeight="1" outlineLevel="4" x14ac:dyDescent="0.25">
      <c r="A2125" s="99" t="s">
        <v>376</v>
      </c>
      <c r="B2125" s="14" t="s">
        <v>377</v>
      </c>
      <c r="C2125" s="2" t="s">
        <v>1</v>
      </c>
      <c r="D2125" s="13">
        <v>1</v>
      </c>
      <c r="E2125" s="11">
        <v>191323</v>
      </c>
      <c r="F2125" s="100">
        <f t="shared" ref="F2125:F2127" si="239">ROUND(D2125*E2125,2)</f>
        <v>191323</v>
      </c>
      <c r="I2125" s="39"/>
    </row>
    <row r="2126" spans="1:9" s="21" customFormat="1" ht="16.5" outlineLevel="4" x14ac:dyDescent="0.25">
      <c r="A2126" s="99" t="s">
        <v>378</v>
      </c>
      <c r="B2126" s="14" t="s">
        <v>379</v>
      </c>
      <c r="C2126" s="2" t="s">
        <v>1</v>
      </c>
      <c r="D2126" s="13">
        <v>5</v>
      </c>
      <c r="E2126" s="11">
        <v>118825</v>
      </c>
      <c r="F2126" s="100">
        <f t="shared" si="239"/>
        <v>594125</v>
      </c>
      <c r="I2126" s="39"/>
    </row>
    <row r="2127" spans="1:9" s="21" customFormat="1" ht="16.5" outlineLevel="4" x14ac:dyDescent="0.25">
      <c r="A2127" s="99" t="s">
        <v>380</v>
      </c>
      <c r="B2127" s="14" t="s">
        <v>381</v>
      </c>
      <c r="C2127" s="2" t="s">
        <v>1</v>
      </c>
      <c r="D2127" s="13">
        <v>1</v>
      </c>
      <c r="E2127" s="11">
        <v>319109</v>
      </c>
      <c r="F2127" s="100">
        <f t="shared" si="239"/>
        <v>319109</v>
      </c>
      <c r="I2127" s="39"/>
    </row>
    <row r="2128" spans="1:9" s="21" customFormat="1" ht="16.5" customHeight="1" outlineLevel="2" x14ac:dyDescent="0.25">
      <c r="A2128" s="97">
        <v>6</v>
      </c>
      <c r="B2128" s="79" t="s">
        <v>382</v>
      </c>
      <c r="C2128" s="12"/>
      <c r="D2128" s="12"/>
      <c r="E2128" s="10"/>
      <c r="F2128" s="98">
        <f>SUM(F2129:F2139)</f>
        <v>0</v>
      </c>
      <c r="I2128" s="39"/>
    </row>
    <row r="2129" spans="1:14" s="21" customFormat="1" ht="16.5" outlineLevel="3" x14ac:dyDescent="0.25">
      <c r="A2129" s="99" t="s">
        <v>383</v>
      </c>
      <c r="B2129" s="14" t="s">
        <v>384</v>
      </c>
      <c r="C2129" s="2" t="s">
        <v>60</v>
      </c>
      <c r="D2129" s="13">
        <v>0</v>
      </c>
      <c r="E2129" s="11">
        <v>56656</v>
      </c>
      <c r="F2129" s="100">
        <f>ROUND(D2129*E2129,2)</f>
        <v>0</v>
      </c>
      <c r="I2129" s="39"/>
    </row>
    <row r="2130" spans="1:14" s="21" customFormat="1" ht="16.5" outlineLevel="3" x14ac:dyDescent="0.25">
      <c r="A2130" s="99" t="s">
        <v>385</v>
      </c>
      <c r="B2130" s="14" t="s">
        <v>386</v>
      </c>
      <c r="C2130" s="2" t="s">
        <v>60</v>
      </c>
      <c r="D2130" s="13">
        <v>0</v>
      </c>
      <c r="E2130" s="11">
        <v>33437</v>
      </c>
      <c r="F2130" s="100">
        <f t="shared" ref="F2130:F2139" si="240">ROUND(D2130*E2130,2)</f>
        <v>0</v>
      </c>
      <c r="I2130" s="39"/>
    </row>
    <row r="2131" spans="1:14" s="21" customFormat="1" ht="16.5" outlineLevel="3" x14ac:dyDescent="0.25">
      <c r="A2131" s="99" t="s">
        <v>387</v>
      </c>
      <c r="B2131" s="14" t="s">
        <v>388</v>
      </c>
      <c r="C2131" s="2" t="s">
        <v>1</v>
      </c>
      <c r="D2131" s="13">
        <v>0</v>
      </c>
      <c r="E2131" s="11">
        <v>42142</v>
      </c>
      <c r="F2131" s="100">
        <f t="shared" si="240"/>
        <v>0</v>
      </c>
      <c r="I2131" s="39"/>
    </row>
    <row r="2132" spans="1:14" s="21" customFormat="1" ht="16.5" outlineLevel="3" x14ac:dyDescent="0.25">
      <c r="A2132" s="99" t="s">
        <v>389</v>
      </c>
      <c r="B2132" s="14" t="s">
        <v>390</v>
      </c>
      <c r="C2132" s="2" t="s">
        <v>1</v>
      </c>
      <c r="D2132" s="13">
        <v>0</v>
      </c>
      <c r="E2132" s="11">
        <v>9025</v>
      </c>
      <c r="F2132" s="100">
        <f t="shared" si="240"/>
        <v>0</v>
      </c>
      <c r="I2132" s="39"/>
    </row>
    <row r="2133" spans="1:14" s="21" customFormat="1" ht="16.5" outlineLevel="3" x14ac:dyDescent="0.25">
      <c r="A2133" s="99" t="s">
        <v>391</v>
      </c>
      <c r="B2133" s="14" t="s">
        <v>392</v>
      </c>
      <c r="C2133" s="2" t="s">
        <v>1</v>
      </c>
      <c r="D2133" s="13">
        <v>0</v>
      </c>
      <c r="E2133" s="11">
        <v>8161</v>
      </c>
      <c r="F2133" s="100">
        <f t="shared" si="240"/>
        <v>0</v>
      </c>
      <c r="I2133" s="39"/>
    </row>
    <row r="2134" spans="1:14" s="21" customFormat="1" ht="16.5" outlineLevel="3" x14ac:dyDescent="0.25">
      <c r="A2134" s="99" t="s">
        <v>393</v>
      </c>
      <c r="B2134" s="14" t="s">
        <v>394</v>
      </c>
      <c r="C2134" s="2" t="s">
        <v>1</v>
      </c>
      <c r="D2134" s="13">
        <v>0</v>
      </c>
      <c r="E2134" s="11">
        <v>2259</v>
      </c>
      <c r="F2134" s="100">
        <f t="shared" si="240"/>
        <v>0</v>
      </c>
      <c r="I2134" s="39"/>
    </row>
    <row r="2135" spans="1:14" s="21" customFormat="1" ht="16.5" outlineLevel="3" x14ac:dyDescent="0.25">
      <c r="A2135" s="99" t="s">
        <v>395</v>
      </c>
      <c r="B2135" s="14" t="s">
        <v>396</v>
      </c>
      <c r="C2135" s="2" t="s">
        <v>60</v>
      </c>
      <c r="D2135" s="13">
        <v>0</v>
      </c>
      <c r="E2135" s="11">
        <v>28156</v>
      </c>
      <c r="F2135" s="100">
        <f t="shared" si="240"/>
        <v>0</v>
      </c>
      <c r="I2135" s="39"/>
    </row>
    <row r="2136" spans="1:14" s="21" customFormat="1" ht="16.5" outlineLevel="3" x14ac:dyDescent="0.25">
      <c r="A2136" s="99" t="s">
        <v>397</v>
      </c>
      <c r="B2136" s="14" t="s">
        <v>398</v>
      </c>
      <c r="C2136" s="2" t="s">
        <v>1</v>
      </c>
      <c r="D2136" s="13">
        <v>0</v>
      </c>
      <c r="E2136" s="11">
        <v>19845</v>
      </c>
      <c r="F2136" s="100">
        <f t="shared" si="240"/>
        <v>0</v>
      </c>
      <c r="I2136" s="39"/>
    </row>
    <row r="2137" spans="1:14" s="21" customFormat="1" ht="16.5" outlineLevel="3" x14ac:dyDescent="0.25">
      <c r="A2137" s="99" t="s">
        <v>399</v>
      </c>
      <c r="B2137" s="14" t="s">
        <v>400</v>
      </c>
      <c r="C2137" s="2" t="s">
        <v>1</v>
      </c>
      <c r="D2137" s="13">
        <v>0</v>
      </c>
      <c r="E2137" s="11">
        <v>9400</v>
      </c>
      <c r="F2137" s="100">
        <f t="shared" si="240"/>
        <v>0</v>
      </c>
      <c r="I2137" s="39"/>
    </row>
    <row r="2138" spans="1:14" s="21" customFormat="1" ht="16.5" outlineLevel="3" x14ac:dyDescent="0.25">
      <c r="A2138" s="99" t="s">
        <v>401</v>
      </c>
      <c r="B2138" s="14" t="s">
        <v>402</v>
      </c>
      <c r="C2138" s="2" t="s">
        <v>1</v>
      </c>
      <c r="D2138" s="13">
        <v>0</v>
      </c>
      <c r="E2138" s="11">
        <v>23086</v>
      </c>
      <c r="F2138" s="100">
        <f t="shared" si="240"/>
        <v>0</v>
      </c>
      <c r="I2138" s="39"/>
    </row>
    <row r="2139" spans="1:14" s="21" customFormat="1" ht="16.5" outlineLevel="3" x14ac:dyDescent="0.25">
      <c r="A2139" s="99" t="s">
        <v>403</v>
      </c>
      <c r="B2139" s="14" t="s">
        <v>404</v>
      </c>
      <c r="C2139" s="2" t="s">
        <v>23</v>
      </c>
      <c r="D2139" s="13">
        <v>0</v>
      </c>
      <c r="E2139" s="11">
        <v>124295</v>
      </c>
      <c r="F2139" s="100">
        <f t="shared" si="240"/>
        <v>0</v>
      </c>
      <c r="I2139" s="39"/>
    </row>
    <row r="2140" spans="1:14" s="6" customFormat="1" ht="16.5" outlineLevel="1" x14ac:dyDescent="0.3">
      <c r="A2140" s="101" t="s">
        <v>418</v>
      </c>
      <c r="B2140" s="81"/>
      <c r="C2140" s="81"/>
      <c r="D2140" s="81"/>
      <c r="E2140" s="81"/>
      <c r="F2140" s="102">
        <f>F8+F244+F481+F718+F955+F1192+F1429+F1666+F1903</f>
        <v>2325317865</v>
      </c>
      <c r="G2140" s="3"/>
      <c r="H2140" s="3"/>
      <c r="I2140" s="3"/>
      <c r="J2140" s="3"/>
      <c r="K2140" s="3"/>
      <c r="L2140" s="3"/>
      <c r="M2140" s="3"/>
      <c r="N2140" s="3"/>
    </row>
    <row r="2141" spans="1:14" s="6" customFormat="1" ht="16.5" customHeight="1" outlineLevel="1" x14ac:dyDescent="0.3">
      <c r="A2141" s="103" t="s">
        <v>2</v>
      </c>
      <c r="B2141" s="82"/>
      <c r="C2141" s="82"/>
      <c r="D2141" s="82"/>
      <c r="E2141" s="83">
        <v>0.25090383351929246</v>
      </c>
      <c r="F2141" s="104">
        <f>ROUND(F$2140*$E2141,0)</f>
        <v>583431166</v>
      </c>
      <c r="G2141" s="8"/>
      <c r="H2141" s="9"/>
      <c r="I2141" s="3"/>
      <c r="J2141" s="3"/>
      <c r="K2141" s="3"/>
      <c r="L2141" s="3"/>
      <c r="M2141" s="3"/>
      <c r="N2141" s="3"/>
    </row>
    <row r="2142" spans="1:14" s="6" customFormat="1" ht="16.5" customHeight="1" outlineLevel="1" x14ac:dyDescent="0.3">
      <c r="A2142" s="103" t="s">
        <v>3</v>
      </c>
      <c r="B2142" s="82"/>
      <c r="C2142" s="82"/>
      <c r="D2142" s="82"/>
      <c r="E2142" s="84">
        <v>0.03</v>
      </c>
      <c r="F2142" s="104">
        <f>ROUND(F$2140*$E2142,0)</f>
        <v>69759536</v>
      </c>
      <c r="G2142" s="8"/>
      <c r="H2142" s="9"/>
      <c r="I2142" s="3"/>
      <c r="J2142" s="3"/>
      <c r="K2142" s="3"/>
      <c r="L2142" s="3"/>
      <c r="M2142" s="3"/>
      <c r="N2142" s="3"/>
    </row>
    <row r="2143" spans="1:14" s="6" customFormat="1" ht="16.5" outlineLevel="1" x14ac:dyDescent="0.3">
      <c r="A2143" s="103" t="s">
        <v>4</v>
      </c>
      <c r="B2143" s="82"/>
      <c r="C2143" s="82"/>
      <c r="D2143" s="82"/>
      <c r="E2143" s="83">
        <v>0.05</v>
      </c>
      <c r="F2143" s="104">
        <f>ROUND(F$2140*$E2143,0)</f>
        <v>116265893</v>
      </c>
      <c r="G2143" s="8"/>
      <c r="H2143" s="9"/>
      <c r="I2143" s="3"/>
      <c r="J2143" s="3"/>
      <c r="K2143" s="3"/>
      <c r="L2143" s="3"/>
      <c r="M2143" s="3"/>
      <c r="N2143" s="3"/>
    </row>
    <row r="2144" spans="1:14" s="6" customFormat="1" ht="16.5" customHeight="1" outlineLevel="1" x14ac:dyDescent="0.3">
      <c r="A2144" s="103" t="s">
        <v>417</v>
      </c>
      <c r="B2144" s="82"/>
      <c r="C2144" s="82"/>
      <c r="D2144" s="82"/>
      <c r="E2144" s="83">
        <v>0.19</v>
      </c>
      <c r="F2144" s="104">
        <f>F2143*$E2144</f>
        <v>22090519.670000002</v>
      </c>
      <c r="G2144" s="8"/>
      <c r="H2144" s="9"/>
      <c r="I2144" s="3"/>
      <c r="J2144" s="3"/>
      <c r="K2144" s="3"/>
      <c r="L2144" s="3"/>
      <c r="M2144" s="3"/>
      <c r="N2144" s="3"/>
    </row>
    <row r="2145" spans="1:15" s="6" customFormat="1" ht="16.5" outlineLevel="1" x14ac:dyDescent="0.3">
      <c r="A2145" s="105" t="s">
        <v>5</v>
      </c>
      <c r="B2145" s="85"/>
      <c r="C2145" s="85"/>
      <c r="D2145" s="85"/>
      <c r="E2145" s="1">
        <f>SUM(E2141:E2143)</f>
        <v>0.33090383351929248</v>
      </c>
      <c r="F2145" s="20">
        <f>ROUND(SUM(F2141:F2144),0)</f>
        <v>791547115</v>
      </c>
      <c r="G2145" s="8"/>
      <c r="H2145" s="9"/>
      <c r="I2145" s="3"/>
      <c r="J2145" s="3"/>
      <c r="K2145" s="3"/>
      <c r="L2145" s="3"/>
      <c r="M2145" s="3"/>
      <c r="N2145" s="3"/>
    </row>
    <row r="2146" spans="1:15" s="6" customFormat="1" ht="16.5" outlineLevel="1" x14ac:dyDescent="0.3">
      <c r="A2146" s="106" t="s">
        <v>476</v>
      </c>
      <c r="B2146" s="86"/>
      <c r="C2146" s="86"/>
      <c r="D2146" s="86"/>
      <c r="E2146" s="86"/>
      <c r="F2146" s="107">
        <f>+F2140+F2141+F2142+F2143</f>
        <v>3094774460</v>
      </c>
      <c r="G2146" s="3"/>
      <c r="H2146" s="3"/>
      <c r="I2146" s="3"/>
      <c r="J2146" s="3"/>
      <c r="K2146" s="3"/>
      <c r="L2146" s="3"/>
      <c r="M2146" s="3"/>
      <c r="N2146" s="3"/>
    </row>
    <row r="2147" spans="1:15" s="6" customFormat="1" ht="16.5" outlineLevel="1" x14ac:dyDescent="0.3">
      <c r="A2147" s="108" t="s">
        <v>478</v>
      </c>
      <c r="B2147" s="87"/>
      <c r="C2147" s="87"/>
      <c r="D2147" s="87"/>
      <c r="E2147" s="87"/>
      <c r="F2147" s="109">
        <f>+F2146+F2144</f>
        <v>3116864979.6700001</v>
      </c>
      <c r="G2147" s="3"/>
      <c r="H2147" s="3"/>
      <c r="I2147" s="3"/>
      <c r="J2147" s="3"/>
      <c r="K2147" s="3"/>
      <c r="L2147" s="3"/>
      <c r="M2147" s="3"/>
      <c r="N2147" s="3"/>
    </row>
    <row r="2148" spans="1:15" s="6" customFormat="1" ht="16.5" customHeight="1" outlineLevel="1" x14ac:dyDescent="0.3">
      <c r="A2148" s="110" t="s">
        <v>474</v>
      </c>
      <c r="B2148" s="88"/>
      <c r="C2148" s="88"/>
      <c r="D2148" s="88"/>
      <c r="E2148" s="89" t="s">
        <v>477</v>
      </c>
      <c r="F2148" s="111">
        <f>150000*9</f>
        <v>1350000</v>
      </c>
      <c r="G2148" s="8"/>
      <c r="H2148" s="9"/>
      <c r="I2148" s="3"/>
      <c r="J2148" s="3"/>
      <c r="K2148" s="3"/>
      <c r="L2148" s="3"/>
      <c r="M2148" s="3"/>
      <c r="N2148" s="3"/>
    </row>
    <row r="2149" spans="1:15" s="6" customFormat="1" ht="16.5" customHeight="1" outlineLevel="1" x14ac:dyDescent="0.3">
      <c r="A2149" s="110" t="s">
        <v>475</v>
      </c>
      <c r="B2149" s="88"/>
      <c r="C2149" s="88"/>
      <c r="D2149" s="88"/>
      <c r="E2149" s="89" t="s">
        <v>477</v>
      </c>
      <c r="F2149" s="111">
        <f>180000*9</f>
        <v>1620000</v>
      </c>
      <c r="G2149" s="8"/>
      <c r="H2149" s="9"/>
      <c r="I2149" s="3"/>
      <c r="J2149" s="3"/>
      <c r="K2149" s="3"/>
      <c r="L2149" s="3"/>
      <c r="M2149" s="3"/>
      <c r="N2149" s="3"/>
    </row>
    <row r="2150" spans="1:15" s="6" customFormat="1" ht="17.25" customHeight="1" thickBot="1" x14ac:dyDescent="0.35">
      <c r="A2150" s="112" t="s">
        <v>6</v>
      </c>
      <c r="B2150" s="113"/>
      <c r="C2150" s="113"/>
      <c r="D2150" s="113"/>
      <c r="E2150" s="113"/>
      <c r="F2150" s="15">
        <f>+F2147+F2148+F2149</f>
        <v>3119834979.6700001</v>
      </c>
      <c r="G2150" s="8"/>
      <c r="H2150" s="9"/>
      <c r="I2150" s="3"/>
      <c r="J2150" s="3"/>
      <c r="K2150" s="3"/>
      <c r="L2150" s="3"/>
      <c r="M2150" s="3"/>
      <c r="N2150" s="3"/>
    </row>
    <row r="2151" spans="1:15" s="6" customFormat="1" ht="16.5" x14ac:dyDescent="0.3">
      <c r="A2151" s="4"/>
      <c r="B2151" s="3"/>
      <c r="C2151" s="3"/>
      <c r="D2151" s="7"/>
      <c r="E2151" s="3"/>
      <c r="F2151" s="37"/>
      <c r="G2151" s="8"/>
      <c r="H2151" s="9"/>
      <c r="I2151" s="3"/>
      <c r="J2151" s="3"/>
      <c r="K2151" s="3"/>
      <c r="L2151" s="3"/>
      <c r="M2151" s="3"/>
      <c r="N2151" s="3"/>
    </row>
    <row r="2152" spans="1:15" ht="16.5" x14ac:dyDescent="0.2">
      <c r="A2152" s="42" t="s">
        <v>479</v>
      </c>
      <c r="B2152" s="42"/>
      <c r="C2152" s="42"/>
      <c r="D2152" s="42"/>
      <c r="E2152" s="42"/>
      <c r="F2152" s="42"/>
      <c r="G2152" s="3"/>
      <c r="H2152" s="4"/>
      <c r="I2152" s="3"/>
      <c r="J2152" s="3"/>
      <c r="K2152" s="3"/>
      <c r="L2152" s="3"/>
      <c r="M2152" s="3"/>
      <c r="N2152" s="3"/>
      <c r="O2152" s="3"/>
    </row>
    <row r="2153" spans="1:15" ht="16.5" x14ac:dyDescent="0.2">
      <c r="A2153" s="43" t="s">
        <v>480</v>
      </c>
      <c r="B2153" s="43"/>
      <c r="C2153" s="43"/>
      <c r="D2153" s="43"/>
      <c r="E2153" s="43"/>
      <c r="F2153" s="43"/>
      <c r="G2153" s="3"/>
      <c r="H2153" s="4"/>
      <c r="I2153" s="3"/>
      <c r="J2153" s="3"/>
      <c r="K2153" s="3"/>
      <c r="L2153" s="3"/>
      <c r="M2153" s="3"/>
      <c r="N2153" s="3"/>
      <c r="O2153" s="3"/>
    </row>
    <row r="2154" spans="1:15" ht="16.5" x14ac:dyDescent="0.2">
      <c r="A2154" s="43"/>
      <c r="B2154" s="43"/>
      <c r="C2154" s="43"/>
      <c r="D2154" s="43"/>
      <c r="E2154" s="43"/>
      <c r="F2154" s="43"/>
      <c r="G2154" s="3"/>
      <c r="H2154" s="4"/>
      <c r="I2154" s="3"/>
      <c r="J2154" s="3"/>
      <c r="K2154" s="3"/>
      <c r="L2154" s="3"/>
      <c r="M2154" s="3"/>
      <c r="N2154" s="3"/>
      <c r="O2154" s="3"/>
    </row>
    <row r="2155" spans="1:15" ht="16.5" x14ac:dyDescent="0.2">
      <c r="A2155" s="4"/>
      <c r="B2155" s="25"/>
      <c r="C2155" s="3"/>
      <c r="D2155" s="4"/>
      <c r="E2155" s="3"/>
      <c r="F2155" s="3"/>
      <c r="G2155" s="3"/>
      <c r="H2155" s="4"/>
      <c r="I2155" s="3"/>
      <c r="J2155" s="3"/>
      <c r="K2155" s="3"/>
      <c r="L2155" s="3"/>
      <c r="M2155" s="3"/>
      <c r="N2155" s="3"/>
      <c r="O2155" s="3"/>
    </row>
    <row r="2156" spans="1:15" ht="16.5" x14ac:dyDescent="0.2">
      <c r="A2156" s="4"/>
      <c r="B2156" s="25"/>
      <c r="C2156" s="3"/>
      <c r="D2156" s="4"/>
      <c r="E2156" s="3"/>
      <c r="F2156" s="3"/>
      <c r="G2156" s="3"/>
      <c r="H2156" s="4"/>
      <c r="I2156" s="3"/>
      <c r="J2156" s="3"/>
      <c r="K2156" s="3"/>
      <c r="L2156" s="3"/>
      <c r="M2156" s="3"/>
      <c r="N2156" s="3"/>
      <c r="O2156" s="3"/>
    </row>
    <row r="2157" spans="1:15" ht="16.5" x14ac:dyDescent="0.2">
      <c r="A2157" s="4"/>
      <c r="B2157" s="25"/>
      <c r="C2157" s="3"/>
      <c r="D2157" s="4"/>
      <c r="E2157" s="3"/>
      <c r="F2157" s="3"/>
      <c r="G2157" s="3"/>
      <c r="H2157" s="4"/>
      <c r="I2157" s="3"/>
      <c r="J2157" s="3"/>
      <c r="K2157" s="3"/>
      <c r="L2157" s="3"/>
      <c r="M2157" s="3"/>
      <c r="N2157" s="3"/>
      <c r="O2157" s="3"/>
    </row>
    <row r="2158" spans="1:15" ht="16.5" x14ac:dyDescent="0.2">
      <c r="A2158" s="4"/>
      <c r="B2158" s="25"/>
      <c r="C2158" s="3"/>
      <c r="D2158" s="4"/>
      <c r="E2158" s="3"/>
      <c r="F2158" s="3"/>
      <c r="G2158" s="3"/>
      <c r="H2158" s="4"/>
      <c r="I2158" s="3"/>
      <c r="J2158" s="3"/>
      <c r="K2158" s="3"/>
      <c r="L2158" s="3"/>
      <c r="M2158" s="3"/>
      <c r="N2158" s="3"/>
      <c r="O2158" s="3"/>
    </row>
    <row r="2159" spans="1:15" ht="16.5" x14ac:dyDescent="0.2">
      <c r="A2159" s="4"/>
      <c r="B2159" s="25"/>
      <c r="C2159" s="3"/>
      <c r="D2159" s="4"/>
      <c r="E2159" s="3"/>
      <c r="F2159" s="3"/>
      <c r="G2159" s="3"/>
      <c r="H2159" s="4"/>
      <c r="I2159" s="3"/>
      <c r="J2159" s="3"/>
      <c r="K2159" s="3"/>
      <c r="L2159" s="3"/>
      <c r="M2159" s="3"/>
      <c r="N2159" s="3"/>
      <c r="O2159" s="3"/>
    </row>
    <row r="2160" spans="1:15" ht="16.5" x14ac:dyDescent="0.2">
      <c r="A2160" s="4"/>
      <c r="B2160" s="25"/>
      <c r="C2160" s="3"/>
      <c r="D2160" s="4"/>
      <c r="E2160" s="3"/>
      <c r="F2160" s="3"/>
      <c r="G2160" s="3"/>
      <c r="H2160" s="4"/>
      <c r="I2160" s="3"/>
      <c r="J2160" s="3"/>
      <c r="K2160" s="3"/>
      <c r="L2160" s="3"/>
      <c r="M2160" s="3"/>
      <c r="N2160" s="3"/>
      <c r="O2160" s="3"/>
    </row>
    <row r="2161" spans="1:15" ht="16.5" x14ac:dyDescent="0.2">
      <c r="A2161" s="4"/>
      <c r="B2161" s="25"/>
      <c r="C2161" s="3"/>
      <c r="D2161" s="4"/>
      <c r="E2161" s="3"/>
      <c r="F2161" s="3"/>
      <c r="G2161" s="3"/>
      <c r="H2161" s="4"/>
      <c r="I2161" s="3"/>
      <c r="J2161" s="3"/>
      <c r="K2161" s="3"/>
      <c r="L2161" s="3"/>
      <c r="M2161" s="3"/>
      <c r="N2161" s="3"/>
      <c r="O2161" s="3"/>
    </row>
    <row r="2162" spans="1:15" ht="16.5" x14ac:dyDescent="0.2">
      <c r="A2162" s="4"/>
      <c r="B2162" s="25"/>
      <c r="C2162" s="3"/>
      <c r="D2162" s="4"/>
      <c r="E2162" s="3"/>
      <c r="F2162" s="3"/>
      <c r="G2162" s="3"/>
      <c r="H2162" s="4"/>
      <c r="I2162" s="3"/>
      <c r="J2162" s="3"/>
      <c r="K2162" s="3"/>
      <c r="L2162" s="3"/>
      <c r="M2162" s="3"/>
      <c r="N2162" s="3"/>
      <c r="O2162" s="3"/>
    </row>
    <row r="2163" spans="1:15" ht="16.5" x14ac:dyDescent="0.2">
      <c r="A2163" s="4"/>
      <c r="B2163" s="25"/>
      <c r="C2163" s="3"/>
      <c r="D2163" s="4"/>
      <c r="E2163" s="3"/>
      <c r="F2163" s="3"/>
      <c r="G2163" s="3"/>
      <c r="H2163" s="4"/>
      <c r="I2163" s="3"/>
      <c r="J2163" s="3"/>
      <c r="K2163" s="3"/>
      <c r="L2163" s="3"/>
      <c r="M2163" s="3"/>
      <c r="N2163" s="3"/>
      <c r="O2163" s="3"/>
    </row>
    <row r="2164" spans="1:15" ht="16.5" x14ac:dyDescent="0.2">
      <c r="A2164" s="4"/>
      <c r="B2164" s="25"/>
      <c r="C2164" s="3"/>
      <c r="D2164" s="4"/>
      <c r="E2164" s="3"/>
      <c r="F2164" s="3"/>
      <c r="G2164" s="3"/>
      <c r="H2164" s="4"/>
      <c r="I2164" s="3"/>
      <c r="J2164" s="3"/>
      <c r="K2164" s="3"/>
      <c r="L2164" s="3"/>
      <c r="M2164" s="3"/>
      <c r="N2164" s="3"/>
      <c r="O2164" s="3"/>
    </row>
    <row r="2165" spans="1:15" ht="16.5" x14ac:dyDescent="0.2">
      <c r="A2165" s="4"/>
      <c r="B2165" s="25"/>
      <c r="C2165" s="3"/>
      <c r="D2165" s="4"/>
      <c r="E2165" s="3"/>
      <c r="F2165" s="3"/>
      <c r="G2165" s="3"/>
      <c r="H2165" s="4"/>
      <c r="I2165" s="3"/>
      <c r="J2165" s="3"/>
      <c r="K2165" s="3"/>
      <c r="L2165" s="3"/>
      <c r="M2165" s="3"/>
      <c r="N2165" s="3"/>
      <c r="O2165" s="3"/>
    </row>
    <row r="2166" spans="1:15" ht="16.5" x14ac:dyDescent="0.2">
      <c r="A2166" s="4"/>
      <c r="B2166" s="25"/>
      <c r="C2166" s="3"/>
      <c r="D2166" s="4"/>
      <c r="E2166" s="3"/>
      <c r="F2166" s="3"/>
      <c r="G2166" s="3"/>
      <c r="H2166" s="4"/>
      <c r="I2166" s="3"/>
      <c r="J2166" s="3"/>
      <c r="K2166" s="3"/>
      <c r="L2166" s="3"/>
      <c r="M2166" s="3"/>
      <c r="N2166" s="3"/>
      <c r="O2166" s="3"/>
    </row>
    <row r="2167" spans="1:15" ht="16.5" x14ac:dyDescent="0.2">
      <c r="A2167" s="4"/>
      <c r="B2167" s="25"/>
      <c r="C2167" s="3"/>
      <c r="D2167" s="4"/>
      <c r="E2167" s="3"/>
      <c r="F2167" s="3"/>
      <c r="G2167" s="3"/>
      <c r="H2167" s="4"/>
      <c r="I2167" s="3"/>
      <c r="J2167" s="3"/>
      <c r="K2167" s="3"/>
      <c r="L2167" s="3"/>
      <c r="M2167" s="3"/>
      <c r="N2167" s="3"/>
      <c r="O2167" s="3"/>
    </row>
    <row r="2168" spans="1:15" ht="16.5" x14ac:dyDescent="0.2">
      <c r="A2168" s="4"/>
      <c r="B2168" s="25"/>
      <c r="C2168" s="3"/>
      <c r="D2168" s="4"/>
      <c r="E2168" s="3"/>
      <c r="F2168" s="3"/>
      <c r="G2168" s="3"/>
      <c r="H2168" s="4"/>
      <c r="I2168" s="3"/>
      <c r="J2168" s="3"/>
      <c r="K2168" s="3"/>
      <c r="L2168" s="3"/>
      <c r="M2168" s="3"/>
      <c r="N2168" s="3"/>
      <c r="O2168" s="3"/>
    </row>
    <row r="2169" spans="1:15" ht="16.5" x14ac:dyDescent="0.2">
      <c r="A2169" s="4"/>
      <c r="B2169" s="25"/>
      <c r="C2169" s="3"/>
      <c r="D2169" s="4"/>
      <c r="E2169" s="3"/>
      <c r="F2169" s="3"/>
      <c r="G2169" s="3"/>
      <c r="H2169" s="4"/>
      <c r="I2169" s="3"/>
      <c r="J2169" s="3"/>
      <c r="K2169" s="3"/>
      <c r="L2169" s="3"/>
      <c r="M2169" s="3"/>
      <c r="N2169" s="3"/>
      <c r="O2169" s="3"/>
    </row>
    <row r="2170" spans="1:15" ht="16.5" x14ac:dyDescent="0.2">
      <c r="A2170" s="4"/>
      <c r="B2170" s="25"/>
      <c r="C2170" s="3"/>
      <c r="D2170" s="4"/>
      <c r="E2170" s="3"/>
      <c r="F2170" s="3"/>
      <c r="G2170" s="3"/>
      <c r="H2170" s="4"/>
      <c r="I2170" s="3"/>
      <c r="J2170" s="3"/>
      <c r="K2170" s="3"/>
      <c r="L2170" s="3"/>
      <c r="M2170" s="3"/>
      <c r="N2170" s="3"/>
      <c r="O2170" s="3"/>
    </row>
    <row r="2171" spans="1:15" ht="16.5" x14ac:dyDescent="0.2">
      <c r="A2171" s="4"/>
      <c r="B2171" s="25"/>
      <c r="C2171" s="3"/>
      <c r="D2171" s="4"/>
      <c r="E2171" s="3"/>
      <c r="F2171" s="3"/>
      <c r="G2171" s="3"/>
      <c r="H2171" s="4"/>
      <c r="I2171" s="3"/>
      <c r="J2171" s="3"/>
      <c r="K2171" s="3"/>
      <c r="L2171" s="3"/>
      <c r="M2171" s="3"/>
      <c r="N2171" s="3"/>
      <c r="O2171" s="3"/>
    </row>
    <row r="2172" spans="1:15" ht="16.5" x14ac:dyDescent="0.2">
      <c r="A2172" s="4"/>
      <c r="B2172" s="25"/>
      <c r="C2172" s="3"/>
      <c r="D2172" s="4"/>
      <c r="E2172" s="3"/>
      <c r="F2172" s="3"/>
      <c r="G2172" s="3"/>
      <c r="H2172" s="4"/>
      <c r="I2172" s="3"/>
      <c r="J2172" s="3"/>
      <c r="K2172" s="3"/>
      <c r="L2172" s="3"/>
      <c r="M2172" s="3"/>
      <c r="N2172" s="3"/>
      <c r="O2172" s="3"/>
    </row>
    <row r="2173" spans="1:15" ht="16.5" x14ac:dyDescent="0.2">
      <c r="A2173" s="4"/>
      <c r="B2173" s="25"/>
      <c r="C2173" s="3"/>
      <c r="D2173" s="4"/>
      <c r="E2173" s="3"/>
      <c r="F2173" s="3"/>
      <c r="G2173" s="3"/>
      <c r="H2173" s="4"/>
      <c r="I2173" s="3"/>
      <c r="J2173" s="3"/>
      <c r="K2173" s="3"/>
      <c r="L2173" s="3"/>
      <c r="M2173" s="3"/>
      <c r="N2173" s="3"/>
      <c r="O2173" s="3"/>
    </row>
    <row r="2174" spans="1:15" ht="16.5" x14ac:dyDescent="0.2">
      <c r="A2174" s="4"/>
      <c r="B2174" s="25"/>
      <c r="C2174" s="3"/>
      <c r="D2174" s="4"/>
      <c r="E2174" s="3"/>
      <c r="F2174" s="3"/>
      <c r="G2174" s="3"/>
      <c r="H2174" s="4"/>
      <c r="I2174" s="3"/>
      <c r="J2174" s="3"/>
      <c r="K2174" s="3"/>
      <c r="L2174" s="3"/>
      <c r="M2174" s="3"/>
      <c r="N2174" s="3"/>
      <c r="O2174" s="3"/>
    </row>
    <row r="2175" spans="1:15" ht="16.5" x14ac:dyDescent="0.2">
      <c r="A2175" s="4"/>
      <c r="B2175" s="25"/>
      <c r="C2175" s="3"/>
      <c r="D2175" s="4"/>
      <c r="E2175" s="3"/>
      <c r="F2175" s="3"/>
      <c r="G2175" s="3"/>
      <c r="H2175" s="4"/>
      <c r="I2175" s="3"/>
      <c r="J2175" s="3"/>
      <c r="K2175" s="3"/>
      <c r="L2175" s="3"/>
      <c r="M2175" s="3"/>
      <c r="N2175" s="3"/>
      <c r="O2175" s="3"/>
    </row>
    <row r="2176" spans="1:15" ht="16.5" x14ac:dyDescent="0.2">
      <c r="A2176" s="4"/>
      <c r="B2176" s="25"/>
      <c r="C2176" s="3"/>
      <c r="D2176" s="4"/>
      <c r="E2176" s="3"/>
      <c r="F2176" s="3"/>
      <c r="G2176" s="3"/>
      <c r="H2176" s="4"/>
      <c r="I2176" s="3"/>
      <c r="J2176" s="3"/>
      <c r="K2176" s="3"/>
      <c r="L2176" s="3"/>
      <c r="M2176" s="3"/>
      <c r="N2176" s="3"/>
      <c r="O2176" s="3"/>
    </row>
    <row r="2177" spans="1:15" ht="16.5" x14ac:dyDescent="0.2">
      <c r="A2177" s="4"/>
      <c r="B2177" s="25"/>
      <c r="C2177" s="3"/>
      <c r="D2177" s="4"/>
      <c r="E2177" s="3"/>
      <c r="F2177" s="3"/>
      <c r="G2177" s="3"/>
      <c r="H2177" s="4"/>
      <c r="I2177" s="3"/>
      <c r="J2177" s="3"/>
      <c r="K2177" s="3"/>
      <c r="L2177" s="3"/>
      <c r="M2177" s="3"/>
      <c r="N2177" s="3"/>
      <c r="O2177" s="3"/>
    </row>
    <row r="2178" spans="1:15" ht="16.5" x14ac:dyDescent="0.2">
      <c r="A2178" s="4"/>
      <c r="B2178" s="25"/>
      <c r="C2178" s="3"/>
      <c r="D2178" s="4"/>
      <c r="E2178" s="3"/>
      <c r="F2178" s="3"/>
      <c r="G2178" s="3"/>
      <c r="H2178" s="4"/>
      <c r="I2178" s="3"/>
      <c r="J2178" s="3"/>
      <c r="K2178" s="3"/>
      <c r="L2178" s="3"/>
      <c r="M2178" s="3"/>
      <c r="N2178" s="3"/>
      <c r="O2178" s="3"/>
    </row>
    <row r="2179" spans="1:15" ht="16.5" x14ac:dyDescent="0.2">
      <c r="A2179" s="4"/>
      <c r="B2179" s="25"/>
      <c r="C2179" s="3"/>
      <c r="D2179" s="4"/>
      <c r="E2179" s="3"/>
      <c r="F2179" s="3"/>
      <c r="G2179" s="3"/>
      <c r="H2179" s="4"/>
      <c r="I2179" s="3"/>
      <c r="J2179" s="3"/>
      <c r="K2179" s="3"/>
      <c r="L2179" s="3"/>
      <c r="M2179" s="3"/>
      <c r="N2179" s="3"/>
      <c r="O2179" s="3"/>
    </row>
    <row r="2180" spans="1:15" ht="16.5" x14ac:dyDescent="0.2">
      <c r="A2180" s="4"/>
      <c r="B2180" s="25"/>
      <c r="C2180" s="3"/>
      <c r="D2180" s="4"/>
      <c r="E2180" s="3"/>
      <c r="F2180" s="3"/>
      <c r="G2180" s="3"/>
      <c r="H2180" s="4"/>
      <c r="I2180" s="3"/>
      <c r="J2180" s="3"/>
      <c r="K2180" s="3"/>
      <c r="L2180" s="3"/>
      <c r="M2180" s="3"/>
      <c r="N2180" s="3"/>
      <c r="O2180" s="3"/>
    </row>
    <row r="2181" spans="1:15" ht="16.5" x14ac:dyDescent="0.2">
      <c r="A2181" s="4"/>
      <c r="B2181" s="25"/>
      <c r="C2181" s="3"/>
      <c r="D2181" s="4"/>
      <c r="E2181" s="3"/>
      <c r="F2181" s="3"/>
      <c r="G2181" s="3"/>
      <c r="H2181" s="4"/>
      <c r="I2181" s="3"/>
      <c r="J2181" s="3"/>
      <c r="K2181" s="3"/>
      <c r="L2181" s="3"/>
      <c r="M2181" s="3"/>
      <c r="N2181" s="3"/>
      <c r="O2181" s="3"/>
    </row>
    <row r="2182" spans="1:15" ht="16.5" x14ac:dyDescent="0.2">
      <c r="A2182" s="4"/>
      <c r="B2182" s="25"/>
      <c r="C2182" s="3"/>
      <c r="D2182" s="4"/>
      <c r="E2182" s="3"/>
      <c r="F2182" s="3"/>
      <c r="G2182" s="3"/>
      <c r="H2182" s="4"/>
      <c r="I2182" s="3"/>
      <c r="J2182" s="3"/>
      <c r="K2182" s="3"/>
      <c r="L2182" s="3"/>
      <c r="M2182" s="3"/>
      <c r="N2182" s="3"/>
      <c r="O2182" s="3"/>
    </row>
    <row r="2183" spans="1:15" ht="16.5" x14ac:dyDescent="0.2">
      <c r="A2183" s="4"/>
      <c r="B2183" s="25"/>
      <c r="C2183" s="3"/>
      <c r="D2183" s="4"/>
      <c r="E2183" s="3"/>
      <c r="F2183" s="3"/>
      <c r="G2183" s="3"/>
      <c r="H2183" s="4"/>
      <c r="I2183" s="3"/>
      <c r="J2183" s="3"/>
      <c r="K2183" s="3"/>
      <c r="L2183" s="3"/>
      <c r="M2183" s="3"/>
      <c r="N2183" s="3"/>
      <c r="O2183" s="3"/>
    </row>
    <row r="2184" spans="1:15" ht="16.5" x14ac:dyDescent="0.2">
      <c r="A2184" s="4"/>
      <c r="B2184" s="25"/>
      <c r="C2184" s="3"/>
      <c r="D2184" s="4"/>
      <c r="E2184" s="3"/>
      <c r="F2184" s="3"/>
      <c r="G2184" s="3"/>
      <c r="H2184" s="4"/>
      <c r="I2184" s="3"/>
      <c r="J2184" s="3"/>
      <c r="K2184" s="3"/>
      <c r="L2184" s="3"/>
      <c r="M2184" s="3"/>
      <c r="N2184" s="3"/>
      <c r="O2184" s="3"/>
    </row>
    <row r="2185" spans="1:15" ht="16.5" x14ac:dyDescent="0.2">
      <c r="A2185" s="4"/>
      <c r="B2185" s="25"/>
      <c r="C2185" s="3"/>
      <c r="D2185" s="4"/>
      <c r="E2185" s="3"/>
      <c r="F2185" s="3"/>
      <c r="G2185" s="3"/>
      <c r="H2185" s="4"/>
      <c r="I2185" s="3"/>
      <c r="J2185" s="3"/>
      <c r="K2185" s="3"/>
      <c r="L2185" s="3"/>
      <c r="M2185" s="3"/>
      <c r="N2185" s="3"/>
      <c r="O2185" s="3"/>
    </row>
    <row r="2186" spans="1:15" ht="16.5" x14ac:dyDescent="0.2">
      <c r="A2186" s="4"/>
      <c r="B2186" s="25"/>
      <c r="C2186" s="3"/>
      <c r="D2186" s="4"/>
      <c r="E2186" s="3"/>
      <c r="F2186" s="3"/>
      <c r="G2186" s="3"/>
      <c r="H2186" s="4"/>
      <c r="I2186" s="3"/>
      <c r="J2186" s="3"/>
      <c r="K2186" s="3"/>
      <c r="L2186" s="3"/>
      <c r="M2186" s="3"/>
      <c r="N2186" s="3"/>
      <c r="O2186" s="3"/>
    </row>
    <row r="2187" spans="1:15" ht="16.5" x14ac:dyDescent="0.2">
      <c r="A2187" s="4"/>
      <c r="B2187" s="25"/>
      <c r="C2187" s="3"/>
      <c r="D2187" s="4"/>
      <c r="E2187" s="3"/>
      <c r="F2187" s="3"/>
      <c r="G2187" s="3"/>
      <c r="H2187" s="4"/>
      <c r="I2187" s="3"/>
      <c r="J2187" s="3"/>
      <c r="K2187" s="3"/>
      <c r="L2187" s="3"/>
      <c r="M2187" s="3"/>
      <c r="N2187" s="3"/>
      <c r="O2187" s="3"/>
    </row>
    <row r="2188" spans="1:15" ht="16.5" x14ac:dyDescent="0.2">
      <c r="A2188" s="4"/>
      <c r="B2188" s="25"/>
      <c r="C2188" s="3"/>
      <c r="D2188" s="4"/>
      <c r="E2188" s="3"/>
      <c r="F2188" s="3"/>
      <c r="G2188" s="3"/>
      <c r="H2188" s="4"/>
      <c r="I2188" s="3"/>
      <c r="J2188" s="3"/>
      <c r="K2188" s="3"/>
      <c r="L2188" s="3"/>
      <c r="M2188" s="3"/>
      <c r="N2188" s="3"/>
      <c r="O2188" s="3"/>
    </row>
    <row r="2189" spans="1:15" ht="16.5" x14ac:dyDescent="0.2">
      <c r="A2189" s="4"/>
      <c r="B2189" s="25"/>
      <c r="C2189" s="3"/>
      <c r="D2189" s="4"/>
      <c r="E2189" s="3"/>
      <c r="F2189" s="3"/>
      <c r="G2189" s="3"/>
      <c r="H2189" s="4"/>
      <c r="I2189" s="3"/>
      <c r="J2189" s="3"/>
      <c r="K2189" s="3"/>
      <c r="L2189" s="3"/>
      <c r="M2189" s="3"/>
      <c r="N2189" s="3"/>
      <c r="O2189" s="3"/>
    </row>
    <row r="2190" spans="1:15" ht="16.5" x14ac:dyDescent="0.2">
      <c r="A2190" s="4"/>
      <c r="B2190" s="25"/>
      <c r="C2190" s="3"/>
      <c r="D2190" s="4"/>
      <c r="E2190" s="3"/>
      <c r="F2190" s="3"/>
      <c r="G2190" s="3"/>
      <c r="H2190" s="4"/>
      <c r="I2190" s="3"/>
      <c r="J2190" s="3"/>
      <c r="K2190" s="3"/>
      <c r="L2190" s="3"/>
      <c r="M2190" s="3"/>
      <c r="N2190" s="3"/>
      <c r="O2190" s="3"/>
    </row>
    <row r="2191" spans="1:15" ht="16.5" x14ac:dyDescent="0.2">
      <c r="A2191" s="4"/>
      <c r="B2191" s="25"/>
      <c r="C2191" s="3"/>
      <c r="D2191" s="4"/>
      <c r="E2191" s="3"/>
      <c r="F2191" s="3"/>
      <c r="G2191" s="3"/>
      <c r="H2191" s="4"/>
      <c r="I2191" s="3"/>
      <c r="J2191" s="3"/>
      <c r="K2191" s="3"/>
      <c r="L2191" s="3"/>
      <c r="M2191" s="3"/>
      <c r="N2191" s="3"/>
      <c r="O2191" s="3"/>
    </row>
    <row r="2192" spans="1:15" ht="16.5" x14ac:dyDescent="0.2">
      <c r="A2192" s="4"/>
      <c r="B2192" s="25"/>
      <c r="C2192" s="3"/>
      <c r="D2192" s="4"/>
      <c r="E2192" s="3"/>
      <c r="F2192" s="3"/>
      <c r="G2192" s="3"/>
      <c r="H2192" s="4"/>
      <c r="I2192" s="3"/>
      <c r="J2192" s="3"/>
      <c r="K2192" s="3"/>
      <c r="L2192" s="3"/>
      <c r="M2192" s="3"/>
      <c r="N2192" s="3"/>
      <c r="O2192" s="3"/>
    </row>
    <row r="2193" spans="1:15" ht="16.5" x14ac:dyDescent="0.2">
      <c r="A2193" s="4"/>
      <c r="B2193" s="25"/>
      <c r="C2193" s="3"/>
      <c r="D2193" s="4"/>
      <c r="E2193" s="3"/>
      <c r="F2193" s="3"/>
      <c r="G2193" s="3"/>
      <c r="H2193" s="4"/>
      <c r="I2193" s="3"/>
      <c r="J2193" s="3"/>
      <c r="K2193" s="3"/>
      <c r="L2193" s="3"/>
      <c r="M2193" s="3"/>
      <c r="N2193" s="3"/>
      <c r="O2193" s="3"/>
    </row>
    <row r="2194" spans="1:15" ht="16.5" x14ac:dyDescent="0.2">
      <c r="A2194" s="4"/>
      <c r="B2194" s="25"/>
      <c r="C2194" s="3"/>
      <c r="D2194" s="4"/>
      <c r="E2194" s="3"/>
      <c r="F2194" s="3"/>
      <c r="G2194" s="3"/>
      <c r="H2194" s="4"/>
      <c r="I2194" s="3"/>
      <c r="J2194" s="3"/>
      <c r="K2194" s="3"/>
      <c r="L2194" s="3"/>
      <c r="M2194" s="3"/>
      <c r="N2194" s="3"/>
      <c r="O2194" s="3"/>
    </row>
    <row r="2195" spans="1:15" ht="16.5" x14ac:dyDescent="0.2">
      <c r="A2195" s="4"/>
      <c r="B2195" s="25"/>
      <c r="C2195" s="3"/>
      <c r="D2195" s="4"/>
      <c r="E2195" s="3"/>
      <c r="F2195" s="3"/>
      <c r="G2195" s="3"/>
      <c r="H2195" s="4"/>
      <c r="I2195" s="3"/>
      <c r="J2195" s="3"/>
      <c r="K2195" s="3"/>
      <c r="L2195" s="3"/>
      <c r="M2195" s="3"/>
      <c r="N2195" s="3"/>
      <c r="O2195" s="3"/>
    </row>
    <row r="2196" spans="1:15" ht="16.5" x14ac:dyDescent="0.2">
      <c r="A2196" s="4"/>
      <c r="B2196" s="25"/>
      <c r="C2196" s="3"/>
      <c r="D2196" s="4"/>
      <c r="E2196" s="3"/>
      <c r="F2196" s="3"/>
      <c r="G2196" s="3"/>
      <c r="H2196" s="4"/>
      <c r="I2196" s="3"/>
      <c r="J2196" s="3"/>
      <c r="K2196" s="3"/>
      <c r="L2196" s="3"/>
      <c r="M2196" s="3"/>
      <c r="N2196" s="3"/>
      <c r="O2196" s="3"/>
    </row>
    <row r="2197" spans="1:15" ht="16.5" x14ac:dyDescent="0.2">
      <c r="A2197" s="4"/>
      <c r="B2197" s="25"/>
      <c r="C2197" s="3"/>
      <c r="D2197" s="4"/>
      <c r="E2197" s="3"/>
      <c r="F2197" s="3"/>
      <c r="G2197" s="3"/>
      <c r="H2197" s="4"/>
      <c r="I2197" s="3"/>
      <c r="J2197" s="3"/>
      <c r="K2197" s="3"/>
      <c r="L2197" s="3"/>
      <c r="M2197" s="3"/>
      <c r="N2197" s="3"/>
      <c r="O2197" s="3"/>
    </row>
    <row r="2198" spans="1:15" ht="16.5" x14ac:dyDescent="0.2">
      <c r="A2198" s="4"/>
      <c r="B2198" s="25"/>
      <c r="C2198" s="3"/>
      <c r="D2198" s="4"/>
      <c r="E2198" s="3"/>
      <c r="F2198" s="3"/>
      <c r="G2198" s="3"/>
      <c r="H2198" s="4"/>
      <c r="I2198" s="3"/>
      <c r="J2198" s="3"/>
      <c r="K2198" s="3"/>
      <c r="L2198" s="3"/>
      <c r="M2198" s="3"/>
      <c r="N2198" s="3"/>
      <c r="O2198" s="3"/>
    </row>
    <row r="2199" spans="1:15" ht="16.5" x14ac:dyDescent="0.2">
      <c r="A2199" s="4"/>
      <c r="B2199" s="25"/>
      <c r="C2199" s="3"/>
      <c r="D2199" s="4"/>
      <c r="E2199" s="3"/>
      <c r="F2199" s="3"/>
      <c r="G2199" s="3"/>
      <c r="H2199" s="4"/>
      <c r="I2199" s="3"/>
      <c r="J2199" s="3"/>
      <c r="K2199" s="3"/>
      <c r="L2199" s="3"/>
      <c r="M2199" s="3"/>
      <c r="N2199" s="3"/>
      <c r="O2199" s="3"/>
    </row>
    <row r="2200" spans="1:15" ht="16.5" x14ac:dyDescent="0.2">
      <c r="A2200" s="4"/>
      <c r="B2200" s="25"/>
      <c r="C2200" s="3"/>
      <c r="D2200" s="4"/>
      <c r="E2200" s="3"/>
      <c r="F2200" s="3"/>
      <c r="G2200" s="3"/>
      <c r="H2200" s="4"/>
      <c r="I2200" s="3"/>
      <c r="J2200" s="3"/>
      <c r="K2200" s="3"/>
      <c r="L2200" s="3"/>
      <c r="M2200" s="3"/>
      <c r="N2200" s="3"/>
      <c r="O2200" s="3"/>
    </row>
    <row r="2201" spans="1:15" ht="16.5" x14ac:dyDescent="0.2">
      <c r="A2201" s="4"/>
      <c r="B2201" s="25"/>
      <c r="C2201" s="3"/>
      <c r="D2201" s="4"/>
      <c r="E2201" s="3"/>
      <c r="F2201" s="3"/>
      <c r="G2201" s="3"/>
      <c r="H2201" s="4"/>
      <c r="I2201" s="3"/>
      <c r="J2201" s="3"/>
      <c r="K2201" s="3"/>
      <c r="L2201" s="3"/>
      <c r="M2201" s="3"/>
      <c r="N2201" s="3"/>
      <c r="O2201" s="3"/>
    </row>
    <row r="2202" spans="1:15" ht="16.5" x14ac:dyDescent="0.2">
      <c r="A2202" s="4"/>
      <c r="B2202" s="25"/>
      <c r="C2202" s="3"/>
      <c r="D2202" s="4"/>
      <c r="E2202" s="3"/>
      <c r="F2202" s="3"/>
      <c r="G2202" s="3"/>
      <c r="H2202" s="4"/>
      <c r="I2202" s="3"/>
      <c r="J2202" s="3"/>
      <c r="K2202" s="3"/>
      <c r="L2202" s="3"/>
      <c r="M2202" s="3"/>
      <c r="N2202" s="3"/>
      <c r="O2202" s="3"/>
    </row>
    <row r="2203" spans="1:15" ht="16.5" x14ac:dyDescent="0.2">
      <c r="A2203" s="4"/>
      <c r="B2203" s="25"/>
      <c r="C2203" s="3"/>
      <c r="D2203" s="4"/>
      <c r="E2203" s="3"/>
      <c r="F2203" s="3"/>
      <c r="G2203" s="3"/>
      <c r="H2203" s="4"/>
      <c r="I2203" s="3"/>
      <c r="J2203" s="3"/>
      <c r="K2203" s="3"/>
      <c r="L2203" s="3"/>
      <c r="M2203" s="3"/>
      <c r="N2203" s="3"/>
      <c r="O2203" s="3"/>
    </row>
    <row r="2204" spans="1:15" ht="16.5" x14ac:dyDescent="0.2">
      <c r="A2204" s="4"/>
      <c r="B2204" s="25"/>
      <c r="C2204" s="3"/>
      <c r="D2204" s="4"/>
      <c r="E2204" s="3"/>
      <c r="F2204" s="3"/>
      <c r="G2204" s="3"/>
      <c r="H2204" s="4"/>
      <c r="I2204" s="3"/>
      <c r="J2204" s="3"/>
      <c r="K2204" s="3"/>
      <c r="L2204" s="3"/>
      <c r="M2204" s="3"/>
      <c r="N2204" s="3"/>
      <c r="O2204" s="3"/>
    </row>
    <row r="2205" spans="1:15" ht="16.5" x14ac:dyDescent="0.2">
      <c r="A2205" s="4"/>
      <c r="B2205" s="25"/>
      <c r="C2205" s="3"/>
      <c r="D2205" s="4"/>
      <c r="E2205" s="3"/>
      <c r="F2205" s="3"/>
      <c r="G2205" s="3"/>
      <c r="H2205" s="4"/>
      <c r="I2205" s="3"/>
      <c r="J2205" s="3"/>
      <c r="K2205" s="3"/>
      <c r="L2205" s="3"/>
      <c r="M2205" s="3"/>
      <c r="N2205" s="3"/>
      <c r="O2205" s="3"/>
    </row>
    <row r="2206" spans="1:15" ht="16.5" x14ac:dyDescent="0.2">
      <c r="A2206" s="4"/>
      <c r="B2206" s="25"/>
      <c r="C2206" s="3"/>
      <c r="D2206" s="4"/>
      <c r="E2206" s="3"/>
      <c r="F2206" s="3"/>
      <c r="G2206" s="3"/>
      <c r="H2206" s="4"/>
      <c r="I2206" s="3"/>
      <c r="J2206" s="3"/>
      <c r="K2206" s="3"/>
      <c r="L2206" s="3"/>
      <c r="M2206" s="3"/>
      <c r="N2206" s="3"/>
      <c r="O2206" s="3"/>
    </row>
    <row r="2207" spans="1:15" ht="16.5" x14ac:dyDescent="0.2">
      <c r="A2207" s="4"/>
      <c r="B2207" s="25"/>
      <c r="C2207" s="3"/>
      <c r="D2207" s="4"/>
      <c r="E2207" s="3"/>
      <c r="F2207" s="3"/>
      <c r="G2207" s="3"/>
      <c r="H2207" s="4"/>
      <c r="I2207" s="3"/>
      <c r="J2207" s="3"/>
      <c r="K2207" s="3"/>
      <c r="L2207" s="3"/>
      <c r="M2207" s="3"/>
      <c r="N2207" s="3"/>
      <c r="O2207" s="3"/>
    </row>
    <row r="2208" spans="1:15" ht="16.5" x14ac:dyDescent="0.2">
      <c r="A2208" s="4"/>
      <c r="B2208" s="25"/>
      <c r="C2208" s="3"/>
      <c r="D2208" s="4"/>
      <c r="E2208" s="3"/>
      <c r="F2208" s="3"/>
      <c r="G2208" s="3"/>
      <c r="H2208" s="4"/>
      <c r="I2208" s="3"/>
      <c r="J2208" s="3"/>
      <c r="K2208" s="3"/>
      <c r="L2208" s="3"/>
      <c r="M2208" s="3"/>
      <c r="N2208" s="3"/>
      <c r="O2208" s="3"/>
    </row>
    <row r="2209" spans="1:15" ht="16.5" x14ac:dyDescent="0.2">
      <c r="A2209" s="4"/>
      <c r="B2209" s="25"/>
      <c r="C2209" s="3"/>
      <c r="D2209" s="4"/>
      <c r="E2209" s="3"/>
      <c r="F2209" s="3"/>
      <c r="G2209" s="3"/>
      <c r="H2209" s="4"/>
      <c r="I2209" s="3"/>
      <c r="J2209" s="3"/>
      <c r="K2209" s="3"/>
      <c r="L2209" s="3"/>
      <c r="M2209" s="3"/>
      <c r="N2209" s="3"/>
      <c r="O2209" s="3"/>
    </row>
    <row r="2210" spans="1:15" ht="16.5" x14ac:dyDescent="0.2">
      <c r="A2210" s="4"/>
      <c r="B2210" s="25"/>
      <c r="C2210" s="3"/>
      <c r="D2210" s="4"/>
      <c r="E2210" s="3"/>
      <c r="F2210" s="3"/>
      <c r="G2210" s="3"/>
      <c r="H2210" s="4"/>
      <c r="I2210" s="3"/>
      <c r="J2210" s="3"/>
      <c r="K2210" s="3"/>
      <c r="L2210" s="3"/>
      <c r="M2210" s="3"/>
      <c r="N2210" s="3"/>
      <c r="O2210" s="3"/>
    </row>
    <row r="2211" spans="1:15" ht="16.5" x14ac:dyDescent="0.2">
      <c r="A2211" s="4"/>
      <c r="B2211" s="25"/>
      <c r="C2211" s="3"/>
      <c r="D2211" s="4"/>
      <c r="E2211" s="3"/>
      <c r="F2211" s="3"/>
      <c r="G2211" s="3"/>
      <c r="H2211" s="4"/>
      <c r="I2211" s="3"/>
      <c r="J2211" s="3"/>
      <c r="K2211" s="3"/>
      <c r="L2211" s="3"/>
      <c r="M2211" s="3"/>
      <c r="N2211" s="3"/>
      <c r="O2211" s="3"/>
    </row>
    <row r="2212" spans="1:15" ht="16.5" x14ac:dyDescent="0.2">
      <c r="A2212" s="4"/>
      <c r="B2212" s="25"/>
      <c r="C2212" s="3"/>
      <c r="D2212" s="4"/>
      <c r="E2212" s="3"/>
      <c r="F2212" s="3"/>
      <c r="G2212" s="3"/>
      <c r="H2212" s="4"/>
      <c r="I2212" s="3"/>
      <c r="J2212" s="3"/>
      <c r="K2212" s="3"/>
      <c r="L2212" s="3"/>
      <c r="M2212" s="3"/>
      <c r="N2212" s="3"/>
      <c r="O2212" s="3"/>
    </row>
    <row r="2213" spans="1:15" ht="16.5" x14ac:dyDescent="0.2">
      <c r="A2213" s="4"/>
      <c r="B2213" s="25"/>
      <c r="C2213" s="3"/>
      <c r="D2213" s="4"/>
      <c r="E2213" s="3"/>
      <c r="F2213" s="3"/>
      <c r="G2213" s="3"/>
      <c r="H2213" s="4"/>
      <c r="I2213" s="3"/>
      <c r="J2213" s="3"/>
      <c r="K2213" s="3"/>
      <c r="L2213" s="3"/>
      <c r="M2213" s="3"/>
      <c r="N2213" s="3"/>
      <c r="O2213" s="3"/>
    </row>
    <row r="2214" spans="1:15" ht="16.5" x14ac:dyDescent="0.2">
      <c r="A2214" s="4"/>
      <c r="B2214" s="25"/>
      <c r="C2214" s="3"/>
      <c r="D2214" s="4"/>
      <c r="E2214" s="3"/>
      <c r="F2214" s="3"/>
      <c r="G2214" s="3"/>
      <c r="H2214" s="4"/>
      <c r="I2214" s="3"/>
      <c r="J2214" s="3"/>
      <c r="K2214" s="3"/>
      <c r="L2214" s="3"/>
      <c r="M2214" s="3"/>
      <c r="N2214" s="3"/>
      <c r="O2214" s="3"/>
    </row>
    <row r="2215" spans="1:15" ht="16.5" x14ac:dyDescent="0.2">
      <c r="A2215" s="4"/>
      <c r="B2215" s="25"/>
      <c r="C2215" s="3"/>
      <c r="D2215" s="4"/>
      <c r="E2215" s="3"/>
      <c r="F2215" s="3"/>
      <c r="G2215" s="3"/>
      <c r="H2215" s="4"/>
      <c r="I2215" s="3"/>
      <c r="J2215" s="3"/>
      <c r="K2215" s="3"/>
      <c r="L2215" s="3"/>
      <c r="M2215" s="3"/>
      <c r="N2215" s="3"/>
      <c r="O2215" s="3"/>
    </row>
    <row r="2216" spans="1:15" ht="16.5" x14ac:dyDescent="0.2">
      <c r="A2216" s="4"/>
      <c r="B2216" s="25"/>
      <c r="C2216" s="3"/>
      <c r="D2216" s="4"/>
      <c r="E2216" s="3"/>
      <c r="F2216" s="3"/>
      <c r="G2216" s="3"/>
      <c r="H2216" s="4"/>
      <c r="I2216" s="3"/>
      <c r="J2216" s="3"/>
      <c r="K2216" s="3"/>
      <c r="L2216" s="3"/>
      <c r="M2216" s="3"/>
      <c r="N2216" s="3"/>
      <c r="O2216" s="3"/>
    </row>
    <row r="2217" spans="1:15" ht="16.5" x14ac:dyDescent="0.2">
      <c r="A2217" s="4"/>
      <c r="B2217" s="25"/>
      <c r="C2217" s="3"/>
      <c r="D2217" s="4"/>
      <c r="E2217" s="3"/>
      <c r="F2217" s="3"/>
      <c r="G2217" s="3"/>
      <c r="H2217" s="4"/>
      <c r="I2217" s="3"/>
      <c r="J2217" s="3"/>
      <c r="K2217" s="3"/>
      <c r="L2217" s="3"/>
      <c r="M2217" s="3"/>
      <c r="N2217" s="3"/>
      <c r="O2217" s="3"/>
    </row>
    <row r="2218" spans="1:15" ht="16.5" x14ac:dyDescent="0.2">
      <c r="A2218" s="4"/>
      <c r="B2218" s="25"/>
      <c r="C2218" s="3"/>
      <c r="D2218" s="4"/>
      <c r="E2218" s="3"/>
      <c r="F2218" s="3"/>
      <c r="G2218" s="3"/>
      <c r="H2218" s="4"/>
      <c r="I2218" s="3"/>
      <c r="J2218" s="3"/>
      <c r="K2218" s="3"/>
      <c r="L2218" s="3"/>
      <c r="M2218" s="3"/>
      <c r="N2218" s="3"/>
      <c r="O2218" s="3"/>
    </row>
    <row r="2219" spans="1:15" ht="16.5" x14ac:dyDescent="0.2">
      <c r="A2219" s="4"/>
      <c r="B2219" s="25"/>
      <c r="C2219" s="3"/>
      <c r="D2219" s="4"/>
      <c r="E2219" s="3"/>
      <c r="F2219" s="3"/>
      <c r="G2219" s="3"/>
      <c r="H2219" s="4"/>
      <c r="I2219" s="3"/>
      <c r="J2219" s="3"/>
      <c r="K2219" s="3"/>
      <c r="L2219" s="3"/>
      <c r="M2219" s="3"/>
      <c r="N2219" s="3"/>
      <c r="O2219" s="3"/>
    </row>
    <row r="2220" spans="1:15" ht="16.5" x14ac:dyDescent="0.2">
      <c r="A2220" s="4"/>
      <c r="B2220" s="25"/>
      <c r="C2220" s="3"/>
      <c r="D2220" s="4"/>
      <c r="E2220" s="3"/>
      <c r="F2220" s="3"/>
      <c r="G2220" s="3"/>
      <c r="H2220" s="4"/>
      <c r="I2220" s="3"/>
      <c r="J2220" s="3"/>
      <c r="K2220" s="3"/>
      <c r="L2220" s="3"/>
      <c r="M2220" s="3"/>
      <c r="N2220" s="3"/>
      <c r="O2220" s="3"/>
    </row>
    <row r="2221" spans="1:15" ht="16.5" x14ac:dyDescent="0.2">
      <c r="A2221" s="4"/>
      <c r="B2221" s="25"/>
      <c r="C2221" s="3"/>
      <c r="D2221" s="4"/>
      <c r="E2221" s="3"/>
      <c r="F2221" s="3"/>
      <c r="G2221" s="3"/>
      <c r="H2221" s="4"/>
      <c r="I2221" s="3"/>
      <c r="J2221" s="3"/>
      <c r="K2221" s="3"/>
      <c r="L2221" s="3"/>
      <c r="M2221" s="3"/>
      <c r="N2221" s="3"/>
      <c r="O2221" s="3"/>
    </row>
    <row r="2222" spans="1:15" ht="16.5" x14ac:dyDescent="0.2">
      <c r="A2222" s="4"/>
      <c r="B2222" s="25"/>
      <c r="C2222" s="3"/>
      <c r="D2222" s="4"/>
      <c r="E2222" s="3"/>
      <c r="F2222" s="3"/>
      <c r="G2222" s="3"/>
      <c r="H2222" s="4"/>
      <c r="I2222" s="3"/>
      <c r="J2222" s="3"/>
      <c r="K2222" s="3"/>
      <c r="L2222" s="3"/>
      <c r="M2222" s="3"/>
      <c r="N2222" s="3"/>
      <c r="O2222" s="3"/>
    </row>
    <row r="2223" spans="1:15" ht="16.5" x14ac:dyDescent="0.2">
      <c r="A2223" s="4"/>
      <c r="B2223" s="25"/>
      <c r="C2223" s="3"/>
      <c r="D2223" s="4"/>
      <c r="E2223" s="3"/>
      <c r="F2223" s="3"/>
      <c r="G2223" s="3"/>
      <c r="H2223" s="4"/>
      <c r="I2223" s="3"/>
      <c r="J2223" s="3"/>
      <c r="K2223" s="3"/>
      <c r="L2223" s="3"/>
      <c r="M2223" s="3"/>
      <c r="N2223" s="3"/>
      <c r="O2223" s="3"/>
    </row>
    <row r="2224" spans="1:15" ht="16.5" x14ac:dyDescent="0.2">
      <c r="A2224" s="4"/>
      <c r="B2224" s="25"/>
      <c r="C2224" s="3"/>
      <c r="D2224" s="4"/>
      <c r="E2224" s="3"/>
      <c r="F2224" s="3"/>
      <c r="G2224" s="3"/>
      <c r="H2224" s="4"/>
      <c r="I2224" s="3"/>
      <c r="J2224" s="3"/>
      <c r="K2224" s="3"/>
      <c r="L2224" s="3"/>
      <c r="M2224" s="3"/>
      <c r="N2224" s="3"/>
      <c r="O2224" s="3"/>
    </row>
    <row r="2225" spans="1:15" ht="16.5" x14ac:dyDescent="0.2">
      <c r="A2225" s="4"/>
      <c r="B2225" s="25"/>
      <c r="C2225" s="3"/>
      <c r="D2225" s="4"/>
      <c r="E2225" s="3"/>
      <c r="F2225" s="3"/>
      <c r="G2225" s="3"/>
      <c r="H2225" s="4"/>
      <c r="I2225" s="3"/>
      <c r="J2225" s="3"/>
      <c r="K2225" s="3"/>
      <c r="L2225" s="3"/>
      <c r="M2225" s="3"/>
      <c r="N2225" s="3"/>
      <c r="O2225" s="3"/>
    </row>
    <row r="2226" spans="1:15" ht="16.5" x14ac:dyDescent="0.2">
      <c r="A2226" s="4"/>
      <c r="B2226" s="25"/>
      <c r="C2226" s="3"/>
      <c r="D2226" s="4"/>
      <c r="E2226" s="3"/>
      <c r="F2226" s="3"/>
      <c r="G2226" s="3"/>
      <c r="H2226" s="4"/>
      <c r="I2226" s="3"/>
      <c r="J2226" s="3"/>
      <c r="K2226" s="3"/>
      <c r="L2226" s="3"/>
      <c r="M2226" s="3"/>
      <c r="N2226" s="3"/>
      <c r="O2226" s="3"/>
    </row>
    <row r="2227" spans="1:15" ht="16.5" x14ac:dyDescent="0.2">
      <c r="A2227" s="4"/>
      <c r="B2227" s="25"/>
      <c r="C2227" s="3"/>
      <c r="D2227" s="4"/>
      <c r="E2227" s="3"/>
      <c r="F2227" s="3"/>
      <c r="G2227" s="3"/>
      <c r="H2227" s="4"/>
      <c r="I2227" s="3"/>
      <c r="J2227" s="3"/>
      <c r="K2227" s="3"/>
      <c r="L2227" s="3"/>
      <c r="M2227" s="3"/>
      <c r="N2227" s="3"/>
      <c r="O2227" s="3"/>
    </row>
    <row r="2228" spans="1:15" ht="16.5" x14ac:dyDescent="0.2">
      <c r="A2228" s="4"/>
      <c r="B2228" s="25"/>
      <c r="C2228" s="3"/>
      <c r="D2228" s="4"/>
      <c r="E2228" s="3"/>
      <c r="F2228" s="3"/>
      <c r="G2228" s="3"/>
      <c r="H2228" s="4"/>
      <c r="I2228" s="3"/>
      <c r="J2228" s="3"/>
      <c r="K2228" s="3"/>
      <c r="L2228" s="3"/>
      <c r="M2228" s="3"/>
      <c r="N2228" s="3"/>
      <c r="O2228" s="3"/>
    </row>
    <row r="2229" spans="1:15" ht="16.5" x14ac:dyDescent="0.2">
      <c r="A2229" s="4"/>
      <c r="B2229" s="25"/>
      <c r="C2229" s="3"/>
      <c r="D2229" s="4"/>
      <c r="E2229" s="3"/>
      <c r="F2229" s="3"/>
      <c r="G2229" s="3"/>
      <c r="H2229" s="4"/>
      <c r="I2229" s="3"/>
      <c r="J2229" s="3"/>
      <c r="K2229" s="3"/>
      <c r="L2229" s="3"/>
      <c r="M2229" s="3"/>
      <c r="N2229" s="3"/>
      <c r="O2229" s="3"/>
    </row>
    <row r="2230" spans="1:15" ht="16.5" x14ac:dyDescent="0.2">
      <c r="A2230" s="4"/>
      <c r="B2230" s="25"/>
      <c r="C2230" s="3"/>
      <c r="D2230" s="4"/>
      <c r="E2230" s="3"/>
      <c r="F2230" s="3"/>
      <c r="G2230" s="3"/>
      <c r="H2230" s="4"/>
      <c r="I2230" s="3"/>
      <c r="J2230" s="3"/>
      <c r="K2230" s="3"/>
      <c r="L2230" s="3"/>
      <c r="M2230" s="3"/>
      <c r="N2230" s="3"/>
      <c r="O2230" s="3"/>
    </row>
    <row r="2231" spans="1:15" ht="16.5" x14ac:dyDescent="0.2">
      <c r="A2231" s="4"/>
      <c r="B2231" s="25"/>
      <c r="C2231" s="3"/>
      <c r="D2231" s="4"/>
      <c r="E2231" s="3"/>
      <c r="F2231" s="3"/>
      <c r="G2231" s="3"/>
      <c r="H2231" s="4"/>
      <c r="I2231" s="3"/>
      <c r="J2231" s="3"/>
      <c r="K2231" s="3"/>
      <c r="L2231" s="3"/>
      <c r="M2231" s="3"/>
      <c r="N2231" s="3"/>
      <c r="O2231" s="3"/>
    </row>
    <row r="2232" spans="1:15" ht="16.5" x14ac:dyDescent="0.2">
      <c r="A2232" s="4"/>
      <c r="B2232" s="25"/>
      <c r="C2232" s="3"/>
      <c r="D2232" s="4"/>
      <c r="E2232" s="3"/>
      <c r="F2232" s="3"/>
      <c r="G2232" s="3"/>
      <c r="H2232" s="4"/>
      <c r="I2232" s="3"/>
      <c r="J2232" s="3"/>
      <c r="K2232" s="3"/>
      <c r="L2232" s="3"/>
      <c r="M2232" s="3"/>
      <c r="N2232" s="3"/>
      <c r="O2232" s="3"/>
    </row>
    <row r="2233" spans="1:15" ht="16.5" x14ac:dyDescent="0.2">
      <c r="A2233" s="4"/>
      <c r="B2233" s="25"/>
      <c r="C2233" s="3"/>
      <c r="D2233" s="4"/>
      <c r="E2233" s="3"/>
      <c r="F2233" s="3"/>
      <c r="G2233" s="3"/>
      <c r="H2233" s="4"/>
      <c r="I2233" s="3"/>
      <c r="J2233" s="3"/>
      <c r="K2233" s="3"/>
      <c r="L2233" s="3"/>
      <c r="M2233" s="3"/>
      <c r="N2233" s="3"/>
      <c r="O2233" s="3"/>
    </row>
    <row r="2234" spans="1:15" ht="16.5" x14ac:dyDescent="0.2">
      <c r="A2234" s="4"/>
      <c r="B2234" s="25"/>
      <c r="C2234" s="3"/>
      <c r="D2234" s="4"/>
      <c r="E2234" s="3"/>
      <c r="F2234" s="3"/>
      <c r="G2234" s="3"/>
      <c r="H2234" s="4"/>
      <c r="I2234" s="3"/>
      <c r="J2234" s="3"/>
      <c r="K2234" s="3"/>
      <c r="L2234" s="3"/>
      <c r="M2234" s="3"/>
      <c r="N2234" s="3"/>
      <c r="O2234" s="3"/>
    </row>
    <row r="2235" spans="1:15" ht="16.5" x14ac:dyDescent="0.2">
      <c r="A2235" s="4"/>
      <c r="B2235" s="25"/>
      <c r="C2235" s="3"/>
      <c r="D2235" s="4"/>
      <c r="E2235" s="3"/>
      <c r="F2235" s="3"/>
      <c r="G2235" s="3"/>
      <c r="H2235" s="4"/>
      <c r="I2235" s="3"/>
      <c r="J2235" s="3"/>
      <c r="K2235" s="3"/>
      <c r="L2235" s="3"/>
      <c r="M2235" s="3"/>
      <c r="N2235" s="3"/>
      <c r="O2235" s="3"/>
    </row>
    <row r="2236" spans="1:15" ht="16.5" x14ac:dyDescent="0.2">
      <c r="A2236" s="4"/>
      <c r="B2236" s="25"/>
      <c r="C2236" s="3"/>
      <c r="D2236" s="4"/>
      <c r="E2236" s="3"/>
      <c r="F2236" s="3"/>
      <c r="G2236" s="3"/>
      <c r="H2236" s="4"/>
      <c r="I2236" s="3"/>
      <c r="J2236" s="3"/>
      <c r="K2236" s="3"/>
      <c r="L2236" s="3"/>
      <c r="M2236" s="3"/>
      <c r="N2236" s="3"/>
      <c r="O2236" s="3"/>
    </row>
    <row r="2237" spans="1:15" ht="16.5" x14ac:dyDescent="0.2">
      <c r="A2237" s="4"/>
      <c r="B2237" s="25"/>
      <c r="C2237" s="3"/>
      <c r="D2237" s="4"/>
      <c r="E2237" s="3"/>
      <c r="F2237" s="3"/>
      <c r="G2237" s="3"/>
      <c r="H2237" s="4"/>
      <c r="I2237" s="3"/>
      <c r="J2237" s="3"/>
      <c r="K2237" s="3"/>
      <c r="L2237" s="3"/>
      <c r="M2237" s="3"/>
      <c r="N2237" s="3"/>
      <c r="O2237" s="3"/>
    </row>
    <row r="2238" spans="1:15" ht="16.5" x14ac:dyDescent="0.2">
      <c r="A2238" s="4"/>
      <c r="B2238" s="25"/>
      <c r="C2238" s="3"/>
      <c r="D2238" s="4"/>
      <c r="E2238" s="3"/>
      <c r="F2238" s="3"/>
      <c r="G2238" s="3"/>
      <c r="H2238" s="4"/>
      <c r="I2238" s="3"/>
      <c r="J2238" s="3"/>
      <c r="K2238" s="3"/>
      <c r="L2238" s="3"/>
      <c r="M2238" s="3"/>
      <c r="N2238" s="3"/>
      <c r="O2238" s="3"/>
    </row>
    <row r="2239" spans="1:15" ht="16.5" x14ac:dyDescent="0.2">
      <c r="A2239" s="4"/>
      <c r="B2239" s="25"/>
      <c r="C2239" s="3"/>
      <c r="D2239" s="4"/>
      <c r="E2239" s="3"/>
      <c r="F2239" s="3"/>
      <c r="G2239" s="3"/>
      <c r="H2239" s="4"/>
      <c r="I2239" s="3"/>
      <c r="J2239" s="3"/>
      <c r="K2239" s="3"/>
      <c r="L2239" s="3"/>
      <c r="M2239" s="3"/>
      <c r="N2239" s="3"/>
      <c r="O2239" s="3"/>
    </row>
    <row r="2240" spans="1:15" ht="16.5" x14ac:dyDescent="0.2">
      <c r="A2240" s="4"/>
      <c r="B2240" s="25"/>
      <c r="C2240" s="3"/>
      <c r="D2240" s="4"/>
      <c r="E2240" s="3"/>
      <c r="F2240" s="3"/>
      <c r="G2240" s="3"/>
      <c r="H2240" s="4"/>
      <c r="I2240" s="3"/>
      <c r="J2240" s="3"/>
      <c r="K2240" s="3"/>
      <c r="L2240" s="3"/>
      <c r="M2240" s="3"/>
      <c r="N2240" s="3"/>
      <c r="O2240" s="3"/>
    </row>
    <row r="2241" spans="1:15" ht="16.5" x14ac:dyDescent="0.2">
      <c r="A2241" s="4"/>
      <c r="B2241" s="25"/>
      <c r="C2241" s="3"/>
      <c r="D2241" s="4"/>
      <c r="E2241" s="3"/>
      <c r="F2241" s="3"/>
      <c r="G2241" s="3"/>
      <c r="H2241" s="4"/>
      <c r="I2241" s="3"/>
      <c r="J2241" s="3"/>
      <c r="K2241" s="3"/>
      <c r="L2241" s="3"/>
      <c r="M2241" s="3"/>
      <c r="N2241" s="3"/>
      <c r="O2241" s="3"/>
    </row>
  </sheetData>
  <autoFilter ref="A7:G2150" xr:uid="{00000000-0009-0000-0000-000002000000}"/>
  <mergeCells count="26">
    <mergeCell ref="A2144:D2144"/>
    <mergeCell ref="A2145:D2145"/>
    <mergeCell ref="A2148:D2148"/>
    <mergeCell ref="A2146:E2146"/>
    <mergeCell ref="A2147:E2147"/>
    <mergeCell ref="A1:F1"/>
    <mergeCell ref="A2:F2"/>
    <mergeCell ref="A3:F3"/>
    <mergeCell ref="A244:E244"/>
    <mergeCell ref="A481:E481"/>
    <mergeCell ref="A2149:D2149"/>
    <mergeCell ref="A2152:F2152"/>
    <mergeCell ref="A2153:F2154"/>
    <mergeCell ref="A2150:E2150"/>
    <mergeCell ref="A5:F5"/>
    <mergeCell ref="A8:E8"/>
    <mergeCell ref="A718:E718"/>
    <mergeCell ref="A955:E955"/>
    <mergeCell ref="A1192:E1192"/>
    <mergeCell ref="A1429:E1429"/>
    <mergeCell ref="A1666:E1666"/>
    <mergeCell ref="A1903:E1903"/>
    <mergeCell ref="A2140:E2140"/>
    <mergeCell ref="A2141:D2141"/>
    <mergeCell ref="A2142:D2142"/>
    <mergeCell ref="A2143:D2143"/>
  </mergeCells>
  <printOptions horizontalCentered="1" verticalCentered="1"/>
  <pageMargins left="0.25" right="0.25" top="0.75" bottom="0.75" header="0.3" footer="0.3"/>
  <pageSetup scale="54" fitToHeight="0" orientation="portrait" r:id="rId1"/>
  <rowBreaks count="42" manualBreakCount="42">
    <brk id="65" max="6" man="1"/>
    <brk id="135" max="6" man="1"/>
    <brk id="186" max="6" man="1"/>
    <brk id="214" max="6" man="1"/>
    <brk id="257" max="6" man="1"/>
    <brk id="321" max="6" man="1"/>
    <brk id="391" max="6" man="1"/>
    <brk id="430" max="6" man="1"/>
    <brk id="456" max="6" man="1"/>
    <brk id="509" max="6" man="1"/>
    <brk id="571" max="6" man="1"/>
    <brk id="638" max="6" man="1"/>
    <brk id="672" max="6" man="1"/>
    <brk id="698" max="6" man="1"/>
    <brk id="759" max="6" man="1"/>
    <brk id="822" max="6" man="1"/>
    <brk id="882" max="6" man="1"/>
    <brk id="915" max="6" man="1"/>
    <brk id="944" max="6" man="1"/>
    <brk id="1009" max="6" man="1"/>
    <brk id="1078" max="6" man="1"/>
    <brk id="1131" max="6" man="1"/>
    <brk id="1161" max="6" man="1"/>
    <brk id="1202" max="6" man="1"/>
    <brk id="1265" max="6" man="1"/>
    <brk id="1335" max="6" man="1"/>
    <brk id="1377" max="6" man="1"/>
    <brk id="1404" max="6" man="1"/>
    <brk id="1458" max="6" man="1"/>
    <brk id="1521" max="6" man="1"/>
    <brk id="1587" max="6" man="1"/>
    <brk id="1622" max="6" man="1"/>
    <brk id="1648" max="6" man="1"/>
    <brk id="1713" max="6" man="1"/>
    <brk id="1780" max="6" man="1"/>
    <brk id="1838" max="6" man="1"/>
    <brk id="1869" max="6" man="1"/>
    <brk id="1906" max="6" man="1"/>
    <brk id="1969" max="6" man="1"/>
    <brk id="2042" max="6" man="1"/>
    <brk id="2087" max="6" man="1"/>
    <brk id="21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Presupuesto Resumen</vt:lpstr>
      <vt:lpstr>Presupuesto Detallado</vt:lpstr>
      <vt:lpstr>'Presupuesto Detallado'!Área_de_impresión</vt:lpstr>
      <vt:lpstr>'Presupuesto Resumen'!Área_de_impresión</vt:lpstr>
      <vt:lpstr>'Presupuesto Detallado'!Títulos_a_imprimir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Esteban Mahecha Espitia</dc:creator>
  <cp:lastModifiedBy>Yuly Andrea Perez</cp:lastModifiedBy>
  <cp:lastPrinted>2022-11-28T20:54:36Z</cp:lastPrinted>
  <dcterms:created xsi:type="dcterms:W3CDTF">2021-07-07T19:05:47Z</dcterms:created>
  <dcterms:modified xsi:type="dcterms:W3CDTF">2022-11-28T20:55:14Z</dcterms:modified>
</cp:coreProperties>
</file>