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T:\Coordinaciones_Jefaturas\Coor_Neg_6\Zona_Comun\OXI 2021\GL 881 - NOVAVENTA E INDUSTRIAS -Dotacion Subregión occ\06. Contratacion\03. Otra derivada\Anexos\"/>
    </mc:Choice>
  </mc:AlternateContent>
  <xr:revisionPtr revIDLastSave="0" documentId="13_ncr:1_{E58661DA-2EFC-4081-888D-901079C20DE3}" xr6:coauthVersionLast="47" xr6:coauthVersionMax="47" xr10:uidLastSave="{00000000-0000-0000-0000-000000000000}"/>
  <bookViews>
    <workbookView xWindow="-120" yWindow="-120" windowWidth="20730" windowHeight="11160" firstSheet="3" activeTab="3" xr2:uid="{00000000-000D-0000-FFFF-FFFF00000000}"/>
  </bookViews>
  <sheets>
    <sheet name="PRESUPUESTO 4 I E" sheetId="1" state="hidden" r:id="rId1"/>
    <sheet name="PRESUPUESTO 4 I E (2)" sheetId="2" state="hidden" r:id="rId2"/>
    <sheet name="Hoja1" sheetId="9" state="hidden" r:id="rId3"/>
    <sheet name="Anexo No. 15b" sheetId="14" r:id="rId4"/>
  </sheets>
  <externalReferences>
    <externalReference r:id="rId5"/>
  </externalReferences>
  <definedNames>
    <definedName name="_xlnm.Print_Area" localSheetId="1">'PRESUPUESTO 4 I E (2)'!$A$1:$F$87</definedName>
    <definedName name="Region">[1]LISTAS!$H$2:$H$4</definedName>
    <definedName name="segmento">[1]LISTAS!$A$2:$A$4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2" i="14" l="1"/>
  <c r="G102" i="14"/>
  <c r="H102" i="14"/>
  <c r="I102" i="14"/>
  <c r="J102" i="14"/>
  <c r="K102" i="14"/>
  <c r="L102" i="14"/>
  <c r="M102" i="14"/>
  <c r="N102" i="14"/>
  <c r="O102" i="14"/>
  <c r="P102" i="14"/>
  <c r="Q102" i="14"/>
  <c r="R102" i="14"/>
  <c r="S102" i="14"/>
  <c r="T102" i="14"/>
  <c r="U102" i="14"/>
  <c r="V102" i="14"/>
  <c r="W102" i="14"/>
  <c r="X102" i="14"/>
  <c r="Y102" i="14"/>
  <c r="Z102" i="14"/>
  <c r="AA102" i="14"/>
  <c r="AB102" i="14"/>
  <c r="AC102" i="14"/>
  <c r="AD102" i="14"/>
  <c r="AE102" i="14"/>
  <c r="AF102" i="14"/>
  <c r="AG102" i="14"/>
  <c r="AH102" i="14"/>
  <c r="AI102" i="14"/>
  <c r="AJ102" i="14"/>
  <c r="AK102" i="14"/>
  <c r="AL102" i="14"/>
  <c r="AM102" i="14"/>
  <c r="AN102" i="14"/>
  <c r="AO102" i="14"/>
  <c r="E102" i="14"/>
  <c r="F167" i="14" l="1"/>
  <c r="E167" i="14"/>
  <c r="AQ167" i="14" l="1"/>
  <c r="AO167" i="14"/>
  <c r="AN167" i="14"/>
  <c r="AM167" i="14"/>
  <c r="AL167" i="14"/>
  <c r="AK167" i="14"/>
  <c r="AJ167" i="14"/>
  <c r="AI167" i="14"/>
  <c r="AH167" i="14"/>
  <c r="AG167" i="14"/>
  <c r="AF167" i="14"/>
  <c r="AE167" i="14"/>
  <c r="AD167" i="14"/>
  <c r="AC167" i="14"/>
  <c r="AB167" i="14"/>
  <c r="AA167" i="14"/>
  <c r="Z167" i="14"/>
  <c r="Y167" i="14"/>
  <c r="X167" i="14"/>
  <c r="W167" i="14"/>
  <c r="V167" i="14"/>
  <c r="U167" i="14"/>
  <c r="T167" i="14"/>
  <c r="S167" i="14"/>
  <c r="R167" i="14"/>
  <c r="Q167" i="14"/>
  <c r="P167" i="14"/>
  <c r="O167" i="14"/>
  <c r="N167" i="14"/>
  <c r="M167" i="14"/>
  <c r="L167" i="14"/>
  <c r="K167" i="14"/>
  <c r="J167" i="14"/>
  <c r="I167" i="14"/>
  <c r="H167" i="14"/>
  <c r="G167" i="14"/>
  <c r="D15" i="9" l="1"/>
  <c r="F30" i="2" l="1"/>
  <c r="F31" i="2"/>
  <c r="J18" i="2" l="1"/>
  <c r="F69" i="2"/>
  <c r="F70" i="2"/>
  <c r="F68" i="2"/>
  <c r="F67" i="2"/>
  <c r="F66" i="2"/>
  <c r="F65" i="2"/>
  <c r="F64" i="2"/>
  <c r="F63" i="2"/>
  <c r="F62" i="2"/>
  <c r="F61" i="2"/>
  <c r="F60" i="2"/>
  <c r="F59" i="2"/>
  <c r="F58" i="2"/>
  <c r="F57" i="2"/>
  <c r="F56" i="2"/>
  <c r="F55" i="2"/>
  <c r="G55" i="2" s="1"/>
  <c r="F54" i="2"/>
  <c r="F53" i="2"/>
  <c r="F52" i="2"/>
  <c r="F51" i="2"/>
  <c r="F44" i="2"/>
  <c r="F45" i="2"/>
  <c r="F46" i="2"/>
  <c r="F47" i="2"/>
  <c r="G47" i="2" s="1"/>
  <c r="F48" i="2"/>
  <c r="F49" i="2"/>
  <c r="F50" i="2"/>
  <c r="F43" i="2"/>
  <c r="F42" i="2"/>
  <c r="F41" i="2"/>
  <c r="F40" i="2"/>
  <c r="F39" i="2"/>
  <c r="G39" i="2" s="1"/>
  <c r="F38" i="2"/>
  <c r="F37" i="2"/>
  <c r="F36" i="2"/>
  <c r="F21" i="2"/>
  <c r="F22" i="2"/>
  <c r="F23" i="2"/>
  <c r="F24" i="2"/>
  <c r="F25" i="2"/>
  <c r="G25" i="2" s="1"/>
  <c r="F26" i="2"/>
  <c r="F27" i="2"/>
  <c r="F28" i="2"/>
  <c r="F29" i="2"/>
  <c r="F20" i="2"/>
  <c r="G20" i="2" s="1"/>
  <c r="G24" i="2" l="1"/>
  <c r="G63" i="2"/>
  <c r="G23" i="2"/>
  <c r="G22" i="2"/>
  <c r="G29" i="2"/>
  <c r="G21" i="2"/>
  <c r="G43" i="2"/>
  <c r="G51" i="2"/>
  <c r="G59" i="2"/>
  <c r="G28" i="2"/>
  <c r="G36" i="2"/>
  <c r="G50" i="2"/>
  <c r="G52" i="2"/>
  <c r="G60" i="2"/>
  <c r="G27" i="2"/>
  <c r="G37" i="2"/>
  <c r="G26" i="2"/>
  <c r="G48" i="2"/>
  <c r="G68" i="2"/>
  <c r="H69" i="2"/>
  <c r="I69" i="2" s="1"/>
  <c r="H61" i="2"/>
  <c r="I61" i="2" s="1"/>
  <c r="H53" i="2"/>
  <c r="I53" i="2" s="1"/>
  <c r="H45" i="2"/>
  <c r="I45" i="2" s="1"/>
  <c r="H37" i="2"/>
  <c r="I37" i="2" s="1"/>
  <c r="H28" i="2"/>
  <c r="I28" i="2" s="1"/>
  <c r="G49" i="2"/>
  <c r="G53" i="2"/>
  <c r="G61" i="2"/>
  <c r="G70" i="2"/>
  <c r="H68" i="2"/>
  <c r="I68" i="2" s="1"/>
  <c r="H60" i="2"/>
  <c r="I60" i="2" s="1"/>
  <c r="H52" i="2"/>
  <c r="I52" i="2" s="1"/>
  <c r="H44" i="2"/>
  <c r="I44" i="2" s="1"/>
  <c r="H36" i="2"/>
  <c r="I36" i="2" s="1"/>
  <c r="H27" i="2"/>
  <c r="I27" i="2" s="1"/>
  <c r="G38" i="2"/>
  <c r="G54" i="2"/>
  <c r="G62" i="2"/>
  <c r="G69" i="2"/>
  <c r="H67" i="2"/>
  <c r="I67" i="2" s="1"/>
  <c r="H59" i="2"/>
  <c r="I59" i="2" s="1"/>
  <c r="H51" i="2"/>
  <c r="I51" i="2" s="1"/>
  <c r="H43" i="2"/>
  <c r="I43" i="2" s="1"/>
  <c r="H26" i="2"/>
  <c r="I26" i="2" s="1"/>
  <c r="H66" i="2"/>
  <c r="I66" i="2" s="1"/>
  <c r="H58" i="2"/>
  <c r="I58" i="2" s="1"/>
  <c r="H50" i="2"/>
  <c r="I50" i="2" s="1"/>
  <c r="H42" i="2"/>
  <c r="I42" i="2" s="1"/>
  <c r="H25" i="2"/>
  <c r="I25" i="2" s="1"/>
  <c r="G40" i="2"/>
  <c r="G46" i="2"/>
  <c r="G56" i="2"/>
  <c r="G64" i="2"/>
  <c r="G31" i="2"/>
  <c r="H65" i="2"/>
  <c r="I65" i="2" s="1"/>
  <c r="H57" i="2"/>
  <c r="I57" i="2" s="1"/>
  <c r="H49" i="2"/>
  <c r="I49" i="2" s="1"/>
  <c r="H41" i="2"/>
  <c r="I41" i="2" s="1"/>
  <c r="H24" i="2"/>
  <c r="I24" i="2" s="1"/>
  <c r="G41" i="2"/>
  <c r="G45" i="2"/>
  <c r="G57" i="2"/>
  <c r="G65" i="2"/>
  <c r="H64" i="2"/>
  <c r="I64" i="2" s="1"/>
  <c r="H56" i="2"/>
  <c r="I56" i="2" s="1"/>
  <c r="H48" i="2"/>
  <c r="I48" i="2" s="1"/>
  <c r="H40" i="2"/>
  <c r="I40" i="2" s="1"/>
  <c r="H31" i="2"/>
  <c r="I31" i="2" s="1"/>
  <c r="H23" i="2"/>
  <c r="I23" i="2" s="1"/>
  <c r="G42" i="2"/>
  <c r="G44" i="2"/>
  <c r="G58" i="2"/>
  <c r="G66" i="2"/>
  <c r="H20" i="2"/>
  <c r="I20" i="2" s="1"/>
  <c r="H63" i="2"/>
  <c r="I63" i="2" s="1"/>
  <c r="H55" i="2"/>
  <c r="I55" i="2" s="1"/>
  <c r="H47" i="2"/>
  <c r="I47" i="2" s="1"/>
  <c r="H39" i="2"/>
  <c r="I39" i="2" s="1"/>
  <c r="H30" i="2"/>
  <c r="I30" i="2" s="1"/>
  <c r="H22" i="2"/>
  <c r="I22" i="2" s="1"/>
  <c r="G67" i="2"/>
  <c r="H70" i="2"/>
  <c r="I70" i="2" s="1"/>
  <c r="H62" i="2"/>
  <c r="I62" i="2" s="1"/>
  <c r="H54" i="2"/>
  <c r="I54" i="2" s="1"/>
  <c r="H46" i="2"/>
  <c r="I46" i="2" s="1"/>
  <c r="H38" i="2"/>
  <c r="I38" i="2" s="1"/>
  <c r="H29" i="2"/>
  <c r="I29" i="2" s="1"/>
  <c r="H21" i="2"/>
  <c r="I21" i="2" s="1"/>
  <c r="G30" i="2"/>
  <c r="F19" i="2" l="1"/>
  <c r="F71" i="2" s="1"/>
  <c r="G71" i="2" l="1"/>
  <c r="F72" i="2"/>
  <c r="F73" i="2" s="1"/>
  <c r="F79" i="2" s="1"/>
  <c r="D35" i="2"/>
  <c r="D34" i="2"/>
  <c r="D33" i="2"/>
  <c r="D32" i="2"/>
  <c r="D7" i="2"/>
  <c r="D8" i="2"/>
  <c r="D9" i="2"/>
  <c r="D10" i="2"/>
  <c r="D11" i="2"/>
  <c r="D12" i="2"/>
  <c r="D13" i="2"/>
  <c r="D14" i="2"/>
  <c r="D15" i="2"/>
  <c r="D16" i="2"/>
  <c r="D17" i="2"/>
  <c r="D18" i="2"/>
  <c r="D6" i="2"/>
  <c r="F80" i="2"/>
  <c r="D78" i="2"/>
  <c r="F81" i="2" l="1"/>
  <c r="F35" i="1"/>
  <c r="F34" i="1"/>
  <c r="D33" i="1"/>
  <c r="F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VELASQUEZ SALINAS</author>
  </authors>
  <commentList>
    <comment ref="O36" authorId="0" shapeId="0" xr:uid="{00000000-0006-0000-0100-000001000000}">
      <text>
        <r>
          <rPr>
            <sz val="12"/>
            <color indexed="81"/>
            <rFont val="Tahoma"/>
            <family val="2"/>
          </rPr>
          <t xml:space="preserve">Módulo de cuatro (4) casilleros para servicios generales </t>
        </r>
        <r>
          <rPr>
            <sz val="9"/>
            <color indexed="81"/>
            <rFont val="Tahoma"/>
            <family val="2"/>
          </rPr>
          <t xml:space="preserve">
</t>
        </r>
      </text>
    </comment>
  </commentList>
</comments>
</file>

<file path=xl/sharedStrings.xml><?xml version="1.0" encoding="utf-8"?>
<sst xmlns="http://schemas.openxmlformats.org/spreadsheetml/2006/main" count="666" uniqueCount="306">
  <si>
    <t>ADQUISICIÓN DE MATERIALES</t>
  </si>
  <si>
    <t>UNIDAD DE MEDIDA</t>
  </si>
  <si>
    <t>ÍTEM</t>
  </si>
  <si>
    <t>COSTO UNITARIO</t>
  </si>
  <si>
    <t>CANTIDAD</t>
  </si>
  <si>
    <t>COSTO TOTAL</t>
  </si>
  <si>
    <t xml:space="preserve">Dotación de sillas Preescolar </t>
  </si>
  <si>
    <t>Unidad</t>
  </si>
  <si>
    <t xml:space="preserve">Silla Preescolar </t>
  </si>
  <si>
    <t>Dotación de Mesas Preescolar (para 3)</t>
  </si>
  <si>
    <t>Mesas Preescolar (para 3)</t>
  </si>
  <si>
    <t>Dotación Mesas  auxiliar  Preescolar</t>
  </si>
  <si>
    <t>Mesas  auxiliar  Preescolarr</t>
  </si>
  <si>
    <t xml:space="preserve">Mueble de almacenamiento con puerta </t>
  </si>
  <si>
    <t>Dotación Tandem de tres canecas por aula</t>
  </si>
  <si>
    <t>Tandem de tres canecas por aula</t>
  </si>
  <si>
    <t>Dotación Mesas Primaria</t>
  </si>
  <si>
    <t>Mesas Primaria</t>
  </si>
  <si>
    <t>Dotación sillas primaria</t>
  </si>
  <si>
    <t xml:space="preserve"> sillas primaria</t>
  </si>
  <si>
    <t>Dotación mesas secundaria</t>
  </si>
  <si>
    <t>mesas secundaria</t>
  </si>
  <si>
    <t>Dotación sillas secundaria</t>
  </si>
  <si>
    <t>sillas secundaria</t>
  </si>
  <si>
    <t>Dotación Mesas aula especial</t>
  </si>
  <si>
    <t>Mesas aula especial</t>
  </si>
  <si>
    <t>Dotación Sillas aula especial</t>
  </si>
  <si>
    <t>Sillas aula especial</t>
  </si>
  <si>
    <t>Escritorio profesores aula</t>
  </si>
  <si>
    <t>Silla profesor aula</t>
  </si>
  <si>
    <t>Tablero para marcador borrable</t>
  </si>
  <si>
    <t>Dotación cocina y comedor</t>
  </si>
  <si>
    <t>Cocina y comedor</t>
  </si>
  <si>
    <t>Dotación aula expresión artística</t>
  </si>
  <si>
    <t>aula expresión artística</t>
  </si>
  <si>
    <t>Dotación sala docente</t>
  </si>
  <si>
    <t>sala docente</t>
  </si>
  <si>
    <t>Dotación Aula de tecnoogía</t>
  </si>
  <si>
    <t>Aula de tecnología</t>
  </si>
  <si>
    <t>Dotación Aula Polivalente Ciencias, arte</t>
  </si>
  <si>
    <t>Aula polivalente ciencias, arte</t>
  </si>
  <si>
    <t>Dotación  laboratorio integrado (física y química)</t>
  </si>
  <si>
    <t xml:space="preserve"> laboratorio integrado (física y química)</t>
  </si>
  <si>
    <t>Dotación  Biblioteca y aula bilingüismo</t>
  </si>
  <si>
    <t>Biblioteca y aula bilingüismo</t>
  </si>
  <si>
    <t>Dotación  Ambientes administración, bienestar estudiantil, servicios generales</t>
  </si>
  <si>
    <t>Ambientes administración, bienestar estudiantil, servicios generales</t>
  </si>
  <si>
    <t>Dotación  Baños</t>
  </si>
  <si>
    <t>Baños</t>
  </si>
  <si>
    <t>Dotación espacios externos</t>
  </si>
  <si>
    <t>Espacios externos</t>
  </si>
  <si>
    <t>Gerencia del Proyecto</t>
  </si>
  <si>
    <t>Gerencia</t>
  </si>
  <si>
    <t>Administración Fiducia</t>
  </si>
  <si>
    <t>Fiducia</t>
  </si>
  <si>
    <t>AU</t>
  </si>
  <si>
    <t>SUB TOTAL DOTACIÓN</t>
  </si>
  <si>
    <t>SUB TOTAL GERENCIA, FIDUCIA Y AU</t>
  </si>
  <si>
    <t>TOTAL PROYECTO</t>
  </si>
  <si>
    <t>Interventoría</t>
  </si>
  <si>
    <t>Administración y Utilidad</t>
  </si>
  <si>
    <t>DEPARTAMENTO DE ANTIOQUIA</t>
  </si>
  <si>
    <t>SECRETARÍA DE EDUCACIÓN DEPARTAMENTAL</t>
  </si>
  <si>
    <t xml:space="preserve">PRESUPUESTO </t>
  </si>
  <si>
    <t>PROYECTO : Dotación mobiliario escolar para las Sedes Educativas: E.U.I Brisas de la Castellana, I.E. Luis Eduardo Espitia Romero, Liceo Vigía del Fuerte y la I.E. Luis Eduardo Días respectivamente en los Municipios de Chigorodó, Necoclí, Vigía Del Fuerte, Yondó</t>
  </si>
  <si>
    <t>AULA PREESCOLAR</t>
  </si>
  <si>
    <t>AULA PRIMARIA</t>
  </si>
  <si>
    <t>AULA SECUNDARIA</t>
  </si>
  <si>
    <t>AULA TIM</t>
  </si>
  <si>
    <t>BIBLIOTECA BÁSICA 2</t>
  </si>
  <si>
    <t>BILINGÜISMO</t>
  </si>
  <si>
    <t>LABORATORIO CIENCIA ARTES PRIMARIA</t>
  </si>
  <si>
    <t>LABORATORIO INTEGRADO FÍSICA QUÍMICA SECUNDARIA</t>
  </si>
  <si>
    <t>MANTENIMIENTO</t>
  </si>
  <si>
    <t>OFICINA ADMINISTRATIVA</t>
  </si>
  <si>
    <t>PUESTO RECTORÍA</t>
  </si>
  <si>
    <t>SALA DOCENTE 2</t>
  </si>
  <si>
    <t>PUESTO DE TRABAJO RECEPCIÓN</t>
  </si>
  <si>
    <t>Costos financieros</t>
  </si>
  <si>
    <t>Rubro Contingencia</t>
  </si>
  <si>
    <t>PAPELERA MANEJO DE RESIDUOS SOLIDOS</t>
  </si>
  <si>
    <t>SOFÁ DE TRES (3) PUESTOS LECTURA RELAJADA EN LA BIBLIOTECA Y AULA DE BILINGUISMO</t>
  </si>
  <si>
    <t>TÁNDEM DE ESPERA PARA ESPACIOS EXTERIORES CUBIERTOS</t>
  </si>
  <si>
    <t>TABLERO MÓVIL DOS CARAS</t>
  </si>
  <si>
    <t xml:space="preserve">12 juegos de puesto de trabajo preescolar, cada juego compuesto por una (1) mesa preescolar y tres (3) sillas preescolar
Dos (2) mesas auxiliares preescolar
Una (1) mesa docente
Una (1) silla docente
Un (1) juego tándem tres (3) canecas
Un (1) tablero para marcador borrable
Dos (2) muebles de almacenamiento
</t>
  </si>
  <si>
    <t>Aula TIM para 40 usuarios:
Siete (7) mesas modulares para tres (3) alumnos
Cuarenta (40) sillas giratorias monoconcha
Siete (7) mesas modulares con multitoma retráctil para tres (3) alumnos
Un (1) tándem tres (3) canecas
Un (1) tablero para marcador borrable
Dos (2) tableros móviles
Ocho (8) muebles de contenidos TIM
Dos (2) muebles de almacenamiento aula TIM</t>
  </si>
  <si>
    <t>Biblioteca básica para 40 usuarios 2:
Diez (10) estantes
Ocho (8) mesas rectangulares
Cuatro (4) cubículos dobles
Un (1) sofá de tres (3) puestos
32 sillas interlocutoras
8 sillas giratorias monoconcha
Dos (2) revisteros
Cinco (5) butacos auxiliares
Un (1) mueble móvil de recolección de libros
Un (1) tablero móvil
Un (1) mueble de almacenamiento biblioteca</t>
  </si>
  <si>
    <t>Bilinguismo para 40 usuarios:
Seis (6) estantes de bilingüismo
Un (1) revistero
Dos (2) tableros móviles 
Un (1) mueble de almacenamiento bilingüismo 
Un (1) tándem de canecas
24 sillas giratorias monoconcha con niveladores
Ocho (8) mesas modulares
Tres (3) biombos divisorios
Un (1) tablero marcador borrable
Dos (2) mesas de trabajo bilingüismo
Ocho (8) sillas interlocutoras
Dos (2) sofás de tres (3) puestos
Un (1) tablero móvil</t>
  </si>
  <si>
    <t>Laboratorio de ciencias para 40 usuarios:
Diez (10) mesones de laboratorio ciencias primaria
Cuarenta (40) butacos para laboratorio ciencias primaria
Tres (3) estantes de depósito
Tres (3) muebles móviles laboratorios
Un (1) tándem de canecas
Dos (2) muebles de almacenamiento laboratorio
Un (1) tablero para marcador borrable</t>
  </si>
  <si>
    <t>Laboratorio integrado de física-química para 40 usuarios:
Diez (10) mesones de laboratorio física y química
Cuarenta (40) butacos para laboratorio física y química
Tres (3) estantes de depósito
Tres (3) muebles móviles
Un (1) tándem de canecas
Dos (2) muebles de almacenamiento laboratorio física y química
Un (1) tablero para marcador borrable</t>
  </si>
  <si>
    <t>Mantenimiento:
Un (1) estante de depósito
Un (1) butaco mantenimiento
Un (1) mesón de trabajo mantenimiento</t>
  </si>
  <si>
    <t>Oficina administrativa:
Un (1) puesto de oficina abierta
Una (1) silla operativa con contacto permanente
Un (1) archivador pequeño
Una (1) papelera</t>
  </si>
  <si>
    <t>Puesto rectoría:
Un (1) escritorio atención rectoría
Una (1) silla de contacto permanente con brazos
Un (1) archivador pequeño
Un (1) mueble para pc rectoría
Una (1) mesa de juntas
Seis (6) sillas interlocutoras rectoría</t>
  </si>
  <si>
    <t>Sala docente 12 aulas:
Dos (2) mesas de juntas docentes
Doce (12) sillas interlocutoras
Dos (2) tableros móviles
Dos (2) cuerpos de diez (10) casilleros docentes
Cuatro (4) cubículos dobles
Ocho (8) sillas giratorias monoconcha
Cuatro (4) papeleras</t>
  </si>
  <si>
    <t>Mesa de atención recepción (1)
Silla interlocutora recepción (1)
Módulo de cuatro (4) casilleros para servicios generales (1)</t>
  </si>
  <si>
    <t>Papelera administrativa</t>
  </si>
  <si>
    <t>Sofá de tres (3) puestos</t>
  </si>
  <si>
    <t>Tándem de espera</t>
  </si>
  <si>
    <t>Tablero móvil</t>
  </si>
  <si>
    <t xml:space="preserve">40 juegos de puesto de trabajo primaria, cada juego compuesto por una (1) mesa primaria y una (1) silla primaria
Una (1) mesa docente
Una (1) silla docente
Un (1) juego tándem tres (3) canecas
Un (1) tablero para marcador borrable
Un (1) mueble de almacenamiento
</t>
  </si>
  <si>
    <t xml:space="preserve">40 juegos de puesto de trabajo secundaria, cada juego compuesto por una (1) mesa secundaria y una (1) silla secundaria
Una (1) mesa docente
Una (1) silla docente
Un (1) juego tándem tres (3) canecas
Un (1) tablero para marcador borrable
Un (1) mueble de almacenamiento
</t>
  </si>
  <si>
    <t>Comedor - cocina 24 aulas:
40 mesas de cafetería auditoria cada una con ocho (8) sillas de cafetería auditorio
Una (1) estufa enana
Un (1) punto ecológico tres (3) canecas
Una (1) estufa de tres (3) puestos</t>
  </si>
  <si>
    <t>Campana extractora</t>
  </si>
  <si>
    <t>Gabinete para químicos</t>
  </si>
  <si>
    <t>Gabinete para menaje</t>
  </si>
  <si>
    <t>Estantería ventilada para almacenamiento</t>
  </si>
  <si>
    <t>Refrigerador industrial</t>
  </si>
  <si>
    <t>Congelador industrial</t>
  </si>
  <si>
    <t>báscula</t>
  </si>
  <si>
    <t>casilleros</t>
  </si>
  <si>
    <t>Marmita</t>
  </si>
  <si>
    <t>Freidora</t>
  </si>
  <si>
    <t>Tarimas móviles</t>
  </si>
  <si>
    <t>Gradas Móviles</t>
  </si>
  <si>
    <t>Sistema audio/ video/ proyección</t>
  </si>
  <si>
    <t>Consola de iluminación</t>
  </si>
  <si>
    <t>Sillas</t>
  </si>
  <si>
    <t>Mesa de trabajo individual docente</t>
  </si>
  <si>
    <t>Cartelera multiple</t>
  </si>
  <si>
    <t>Carros muebles aula tecnología</t>
  </si>
  <si>
    <t>Cartelera multiple aula docente</t>
  </si>
  <si>
    <t>Carros muebles</t>
  </si>
  <si>
    <t>Proyector video</t>
  </si>
  <si>
    <t>Telas proyectoras Fondo Azul y blanco</t>
  </si>
  <si>
    <t>Tarima para filmación</t>
  </si>
  <si>
    <t>Mesas de trabajo para audio</t>
  </si>
  <si>
    <t>Pantalla TV</t>
  </si>
  <si>
    <t>Pantalla multimedia</t>
  </si>
  <si>
    <t>Caneca</t>
  </si>
  <si>
    <t>Proyector Video</t>
  </si>
  <si>
    <t>Telones de proyecciones plegables</t>
  </si>
  <si>
    <t>Ducha de emergencia</t>
  </si>
  <si>
    <t>Extintor</t>
  </si>
  <si>
    <t>Mechero portátil a gas</t>
  </si>
  <si>
    <t>Extintor aula Polivalente</t>
  </si>
  <si>
    <t>Mechero portátil a gas aula Polivalente</t>
  </si>
  <si>
    <t>Extintor Laboratorio integrado</t>
  </si>
  <si>
    <t>Mechero portátil a gas Laboratorio integrado</t>
  </si>
  <si>
    <t>Proyector Video Laboratorio integrado</t>
  </si>
  <si>
    <t>Telones de proyecciones plegables Laboratorio integrado</t>
  </si>
  <si>
    <t>Puffs</t>
  </si>
  <si>
    <t>Puffs Biblioteca</t>
  </si>
  <si>
    <t>Sillas de trabajo individual</t>
  </si>
  <si>
    <t>Mueble planoteca</t>
  </si>
  <si>
    <t>Mueble bibliobanco</t>
  </si>
  <si>
    <t>Sillas de trabajo individual Biblioteca</t>
  </si>
  <si>
    <t>Mueble bibliobanco Biblioteca</t>
  </si>
  <si>
    <t>Mesa archivo</t>
  </si>
  <si>
    <t>Silla giratoria</t>
  </si>
  <si>
    <t>sillas atención</t>
  </si>
  <si>
    <t>Panel divisorio</t>
  </si>
  <si>
    <t>Papeleras vaiven 35 L</t>
  </si>
  <si>
    <t>Papeleras vaiven 10 L</t>
  </si>
  <si>
    <t>Camilla para emergencia</t>
  </si>
  <si>
    <t>SUBTOTAL DOTACIÓN MOBILIARIO SIN IVA</t>
  </si>
  <si>
    <t>IVA 19%</t>
  </si>
  <si>
    <t>VALOR TOTAL DOTACIÓN MOBILIARIO</t>
  </si>
  <si>
    <t>19% IVA</t>
  </si>
  <si>
    <t>TOTAL</t>
  </si>
  <si>
    <t>Subregión</t>
  </si>
  <si>
    <t>168 Estantería de depósito</t>
  </si>
  <si>
    <t>237 Puesto de comedor</t>
  </si>
  <si>
    <t>240 Mesón de trabajo cortar, picar, trabajo en la cocina</t>
  </si>
  <si>
    <t>241 Mesón con poceta lavar Menaje Cocina</t>
  </si>
  <si>
    <t>242 Mesón con azafates, distribución alimentos en el comedor</t>
  </si>
  <si>
    <t xml:space="preserve">243 Estufa lineal de tres (3) quemadores  </t>
  </si>
  <si>
    <t>244 Estufa enana de un (1) quemador</t>
  </si>
  <si>
    <t>432 Nevera comercial de 300 a 340 litros</t>
  </si>
  <si>
    <t>435 Nevecon no Frost  comercial de 500 a 600 litros</t>
  </si>
  <si>
    <t>439 Licuadora industrial 4 Litros</t>
  </si>
  <si>
    <t>442 Balde plástico 10-14  litros</t>
  </si>
  <si>
    <t>445 Calderos 49-51 litros</t>
  </si>
  <si>
    <t>452 Ollas (aluminio recortado) 7,5-8,5 litros</t>
  </si>
  <si>
    <t>453 Ollas (aluminio recortado) 9,5-10,5 litros</t>
  </si>
  <si>
    <t>454 Ollas (aluminio recortado) 11,5 -12,5 litros</t>
  </si>
  <si>
    <t>460 Olla a presión 10 litros</t>
  </si>
  <si>
    <t>464 Olleta de 3 litro</t>
  </si>
  <si>
    <t>467 Paila diámetro 45 - 50 centímetros</t>
  </si>
  <si>
    <t>471 Canasta plástica de pared sólida</t>
  </si>
  <si>
    <t>474 Jarra plástica 3 litros</t>
  </si>
  <si>
    <t>477 Set de cuchillos
cuchillo para pela de 7-9 cm
Cuchillo de cocinero de 24-27 cm
Cuchillo de cocinero de 19 -22 cm
Cuchillo para deshuesar de 14-16 cm
Hacha de 14 - 18 cm</t>
  </si>
  <si>
    <t>479 Cucharones y cucharas medidoras de acuerdo con los cupos atendidos, ingredientes y porciones de servicio estandarizadas</t>
  </si>
  <si>
    <t>481 Cucharon con orificios en acero inoxidable</t>
  </si>
  <si>
    <t>482 Cucharon en acero inoxidable</t>
  </si>
  <si>
    <t>483 Juego de dos pinzas en acero inoxidable</t>
  </si>
  <si>
    <t>484 Rallador</t>
  </si>
  <si>
    <t>486 Colador de verduras</t>
  </si>
  <si>
    <t>488 Tenedor mesa</t>
  </si>
  <si>
    <t xml:space="preserve">489 Cuchara </t>
  </si>
  <si>
    <t>492 Plato hondo</t>
  </si>
  <si>
    <t>495 Pocillo</t>
  </si>
  <si>
    <t>496 Vaso</t>
  </si>
  <si>
    <t>191 Punto ecológico tres (3) canecas</t>
  </si>
  <si>
    <t>497 Bandeja plástica grande</t>
  </si>
  <si>
    <t>476 Tabla para picar grande</t>
  </si>
  <si>
    <t>475 Tabla para picar pequeña</t>
  </si>
  <si>
    <t>Municipio</t>
  </si>
  <si>
    <t>485 Coladores líquidos</t>
  </si>
  <si>
    <t>Nombre de la sede</t>
  </si>
  <si>
    <t>Código dane de la sede</t>
  </si>
  <si>
    <t>C. E. R. MEDIA CUESTA</t>
  </si>
  <si>
    <t>C. E. R. ANTIGUA</t>
  </si>
  <si>
    <t>C. E. R. CORCOVADO</t>
  </si>
  <si>
    <t>C. E. R. POTREROS</t>
  </si>
  <si>
    <t>C. E. R. PIEDRAS</t>
  </si>
  <si>
    <t>C. E. R. SANTA TERESA</t>
  </si>
  <si>
    <t>C.E.R. EL LLANO</t>
  </si>
  <si>
    <t>C. E. R. SAN RUPERTO</t>
  </si>
  <si>
    <t>ABRIAQUI</t>
  </si>
  <si>
    <t>OCCIDENTE</t>
  </si>
  <si>
    <t>C. E. R. LOS SAUCES</t>
  </si>
  <si>
    <t>ASESI</t>
  </si>
  <si>
    <t>I. E. R. EL HATO</t>
  </si>
  <si>
    <t>C. E. R. LA CORTADA</t>
  </si>
  <si>
    <t>C. E. R. EL ENCANTO</t>
  </si>
  <si>
    <t>I. E. R. EL PLAYON</t>
  </si>
  <si>
    <t>I. E. R. SAN JUAN</t>
  </si>
  <si>
    <t>LA MANGA</t>
  </si>
  <si>
    <t>C. E. R. LA ANACOZCA</t>
  </si>
  <si>
    <t>C. E. R. LA GARCIA</t>
  </si>
  <si>
    <t>C. E. R. CASCAJALA</t>
  </si>
  <si>
    <t>I. E. R. LOS PINOS</t>
  </si>
  <si>
    <t>C. E. R. EL CHOCHAL</t>
  </si>
  <si>
    <t>C. E. R. SOLEDAD</t>
  </si>
  <si>
    <t>C. E. R. ELKIN RESTREPO SERNA</t>
  </si>
  <si>
    <t>C. E. R. SALAZAR</t>
  </si>
  <si>
    <t>LA NOQUE</t>
  </si>
  <si>
    <t>C. E. R. EL ROMERAL</t>
  </si>
  <si>
    <t>EVA URAN</t>
  </si>
  <si>
    <t>CAICEDO</t>
  </si>
  <si>
    <t>E U JUAN H WHITE</t>
  </si>
  <si>
    <t>COLEGIO JUAN HENRIQUE WHITE</t>
  </si>
  <si>
    <t>E U JORGE FLOREZ</t>
  </si>
  <si>
    <t>C. E. R. DABEIBA VIEJO</t>
  </si>
  <si>
    <t>I. E. R.  LOS NARANJOS</t>
  </si>
  <si>
    <t>E R EL ENCIERRO</t>
  </si>
  <si>
    <t>C. E. R. ANTA</t>
  </si>
  <si>
    <t>COLEGIO URAMA</t>
  </si>
  <si>
    <t>I. E. R. EL MOHAN</t>
  </si>
  <si>
    <t>C. E. R. CHARRASCAL</t>
  </si>
  <si>
    <t>C. E. R. EL SALADO</t>
  </si>
  <si>
    <t>C. E. R. LA FORTUNA</t>
  </si>
  <si>
    <t>C. E. R. TOCUNAL</t>
  </si>
  <si>
    <t>C. E. R. CUCHILLON</t>
  </si>
  <si>
    <t>C. E. R. FILO DE LA CRUZ</t>
  </si>
  <si>
    <t>C. E. R. INDIGENISTA KARRA</t>
  </si>
  <si>
    <t>C. E. R. EL FILO DE GUADUALITO</t>
  </si>
  <si>
    <t>C. E. R.  FLORIDA BETANIA</t>
  </si>
  <si>
    <t>C. E. R. PLAYONES</t>
  </si>
  <si>
    <t>C. E. R. PEDRO CUARTAS</t>
  </si>
  <si>
    <t>C. E. R.  LA ESMERALDA</t>
  </si>
  <si>
    <t>C. E. R. EL BALSO</t>
  </si>
  <si>
    <t>C. E. R. EL PARAISO</t>
  </si>
  <si>
    <t>C.E.R.I SERBER</t>
  </si>
  <si>
    <t>C. E. R. MONTEBELLO</t>
  </si>
  <si>
    <t>I. E. MADRE LAURA MONTOYA</t>
  </si>
  <si>
    <t>E U FRANCISCO DE PAULA SANTANDER</t>
  </si>
  <si>
    <t>COLEGIO MONSEÑOR MISAEL GAVIRIA RESTREPO</t>
  </si>
  <si>
    <t>C. E. R. EL PORVENIR</t>
  </si>
  <si>
    <t>C. E. R. LLANO DE CRUCES</t>
  </si>
  <si>
    <t>C. E. R. LA ESTRELLA</t>
  </si>
  <si>
    <t>C. E. R. LA BAMBA</t>
  </si>
  <si>
    <t>C. E. R. PALMICHALES</t>
  </si>
  <si>
    <t>C. E. R. BARRANCAS</t>
  </si>
  <si>
    <t>DABEIBA</t>
  </si>
  <si>
    <t>I. E.  LAS MERCEDES</t>
  </si>
  <si>
    <t>C.E.R PONTON</t>
  </si>
  <si>
    <t>C. E. R. SAN LAZARO</t>
  </si>
  <si>
    <t>C. E. R CARLOS A ZAPATA</t>
  </si>
  <si>
    <t>C. E. R. LA HONDA</t>
  </si>
  <si>
    <t>CENTRO EDUCATIVO RURAL SINCERIN</t>
  </si>
  <si>
    <t>C. E. R. LAS CABRAS</t>
  </si>
  <si>
    <t>C. E. R. EL CERRO</t>
  </si>
  <si>
    <t>C. E. R. LA HERRADURA</t>
  </si>
  <si>
    <t>C. E. R MERCEDITAS SANCHEZ</t>
  </si>
  <si>
    <t>C. E. R. NOBOGA</t>
  </si>
  <si>
    <t>C. E. R. MUSINGUITA</t>
  </si>
  <si>
    <t>C. E. R. CARAUTICA</t>
  </si>
  <si>
    <t>C. E. R MADRE LAURA</t>
  </si>
  <si>
    <t>C. E. R. LA CAMPIÑA</t>
  </si>
  <si>
    <t>C. E. R PIEDRAS BLANQUITAS</t>
  </si>
  <si>
    <t>I. E.  MANUEL ANTONIO TORO</t>
  </si>
  <si>
    <t>I. E. AGROPECUARIA PEDRO ANTONIO ELEJALDE</t>
  </si>
  <si>
    <t>I. E. R. GABRIELA WHITE DE VELEZ</t>
  </si>
  <si>
    <t>I. E. R. LA BLANQUITA DEL MURRI</t>
  </si>
  <si>
    <t>FRONTINO</t>
  </si>
  <si>
    <t>I. E. SAN JOSE</t>
  </si>
  <si>
    <t>C. E. R. LA MESETA</t>
  </si>
  <si>
    <t>C. E. R. EL PITAL</t>
  </si>
  <si>
    <t>C. E. R. AMBALEMA BAJA</t>
  </si>
  <si>
    <t>C. E. R. OROBAJO</t>
  </si>
  <si>
    <t>C. E. R. EL MADERO</t>
  </si>
  <si>
    <t>C. E. R. AURELIANO HURTADO</t>
  </si>
  <si>
    <t>C. E. R. ALTO DEL PITAL</t>
  </si>
  <si>
    <t>C. E. R. TRAVESIAS</t>
  </si>
  <si>
    <t>C. E. R. NUDILLALES</t>
  </si>
  <si>
    <t>C. E. R. PEÑAS BLANCAS</t>
  </si>
  <si>
    <t>C. E. R. EL RETIRO</t>
  </si>
  <si>
    <t>C. E. R. SANTA ANA</t>
  </si>
  <si>
    <t>C. E. R. LA CIENAGA</t>
  </si>
  <si>
    <t>C. E. R. EL COROZO</t>
  </si>
  <si>
    <t>C. E. R. COMINAL</t>
  </si>
  <si>
    <t>C. E. R. SAN BENITO</t>
  </si>
  <si>
    <t>C. E. R. MURRAPAL</t>
  </si>
  <si>
    <t>URAMITA</t>
  </si>
  <si>
    <t>PROYECTO :  “Dotación de restaurantes escolares de las sedes educativas de  la subregión de occidente del departamento de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</si>
</sst>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2" formatCode="_-&quot;$&quot;\ * #,##0_-;\-&quot;$&quot;\ * #,##0_-;_-&quot;$&quot;\ * &quot;-&quot;_-;_-@_-"/>
    <numFmt numFmtId="41" formatCode="_-* #,##0_-;\-* #,##0_-;_-* &quot;-&quot;_-;_-@_-"/>
    <numFmt numFmtId="43" formatCode="_-* #,##0.00_-;\-* #,##0.00_-;_-* &quot;-&quot;??_-;_-@_-"/>
    <numFmt numFmtId="164" formatCode="&quot;$&quot;\ #,##0;&quot;$&quot;\ \-#,##0"/>
    <numFmt numFmtId="165" formatCode="_(&quot;$&quot;* #,##0_);_(&quot;$&quot;* \(#,##0\);_(&quot;$&quot;* &quot;-&quot;_);_(@_)"/>
    <numFmt numFmtId="166" formatCode="_(&quot;$&quot;* #,##0.00_);_(&quot;$&quot;* \(#,##0.00\);_(&quot;$&quot;* &quot;-&quot;??_);_(@_)"/>
    <numFmt numFmtId="167" formatCode="_-&quot;$&quot;\ * #,##0_-;\-&quot;$&quot;\ * #,##0_-;_-&quot;$&quot;\ * &quot;-&quot;??_-;_-@_-"/>
    <numFmt numFmtId="168" formatCode="&quot;$&quot;\ #,##0"/>
  </numFmts>
  <fonts count="22" x14ac:knownFonts="1">
    <font>
      <sz val="11"/>
      <color theme="1"/>
      <name val="Calibri"/>
      <family val="2"/>
      <scheme val="minor"/>
    </font>
    <font>
      <sz val="11"/>
      <color theme="1"/>
      <name val="Calibri"/>
      <family val="2"/>
      <scheme val="minor"/>
    </font>
    <font>
      <b/>
      <sz val="10"/>
      <color rgb="FFFFFFFF"/>
      <name val="Calibri"/>
      <family val="2"/>
    </font>
    <font>
      <sz val="10"/>
      <color rgb="FF000000"/>
      <name val="Calibri"/>
      <family val="2"/>
    </font>
    <font>
      <b/>
      <sz val="10"/>
      <color rgb="FF000000"/>
      <name val="Calibri"/>
      <family val="2"/>
    </font>
    <font>
      <b/>
      <sz val="14"/>
      <color rgb="FF000000"/>
      <name val="Calibri"/>
      <family val="2"/>
    </font>
    <font>
      <b/>
      <sz val="14"/>
      <color theme="1"/>
      <name val="Calibri"/>
      <family val="2"/>
      <scheme val="minor"/>
    </font>
    <font>
      <b/>
      <sz val="14"/>
      <color theme="1"/>
      <name val="Arial Narrow"/>
      <family val="2"/>
    </font>
    <font>
      <sz val="12"/>
      <color indexed="81"/>
      <name val="Tahoma"/>
      <family val="2"/>
    </font>
    <font>
      <sz val="9"/>
      <color indexed="81"/>
      <name val="Tahoma"/>
      <family val="2"/>
    </font>
    <font>
      <sz val="11"/>
      <color theme="1"/>
      <name val="Arial Narrow"/>
      <family val="2"/>
    </font>
    <font>
      <sz val="10"/>
      <name val="Arial"/>
      <family val="2"/>
    </font>
    <font>
      <sz val="10"/>
      <name val="Verdana"/>
      <family val="2"/>
    </font>
    <font>
      <b/>
      <sz val="12"/>
      <color theme="0"/>
      <name val="Calibri"/>
      <family val="2"/>
      <scheme val="minor"/>
    </font>
    <font>
      <sz val="12"/>
      <color theme="1"/>
      <name val="Calibri"/>
      <family val="2"/>
      <scheme val="minor"/>
    </font>
    <font>
      <b/>
      <sz val="12"/>
      <name val="Calibri"/>
      <family val="2"/>
      <scheme val="minor"/>
    </font>
    <font>
      <sz val="12"/>
      <color rgb="FF000000"/>
      <name val="Calibri"/>
      <family val="2"/>
      <scheme val="minor"/>
    </font>
    <font>
      <sz val="12"/>
      <name val="Calibri"/>
      <family val="2"/>
      <scheme val="minor"/>
    </font>
    <font>
      <b/>
      <sz val="12"/>
      <color theme="9" tint="-0.499984740745262"/>
      <name val="Calibri"/>
      <family val="2"/>
      <scheme val="minor"/>
    </font>
    <font>
      <sz val="12"/>
      <color theme="9" tint="-0.499984740745262"/>
      <name val="Calibri"/>
      <family val="2"/>
      <scheme val="minor"/>
    </font>
    <font>
      <sz val="12"/>
      <color theme="0"/>
      <name val="Calibri"/>
      <family val="2"/>
      <scheme val="minor"/>
    </font>
    <font>
      <sz val="12"/>
      <color rgb="FFFF0000"/>
      <name val="Calibri"/>
      <family val="2"/>
      <scheme val="minor"/>
    </font>
  </fonts>
  <fills count="8">
    <fill>
      <patternFill patternType="none"/>
    </fill>
    <fill>
      <patternFill patternType="gray125"/>
    </fill>
    <fill>
      <patternFill patternType="solid">
        <fgColor rgb="FF5B9BD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1" tint="0.499984740745262"/>
        <bgColor indexed="64"/>
      </patternFill>
    </fill>
    <fill>
      <patternFill patternType="solid">
        <fgColor theme="9" tint="-0.499984740745262"/>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s>
  <cellStyleXfs count="13">
    <xf numFmtId="0" fontId="0" fillId="0" borderId="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0" fontId="1" fillId="0" borderId="0"/>
    <xf numFmtId="164" fontId="11" fillId="0" borderId="0" applyFont="0" applyFill="0" applyBorder="0" applyAlignment="0" applyProtection="0"/>
    <xf numFmtId="0" fontId="12"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1" fillId="0" borderId="0"/>
    <xf numFmtId="9" fontId="11" fillId="0" borderId="0" applyFont="0" applyFill="0" applyBorder="0" applyAlignment="0" applyProtection="0"/>
  </cellStyleXfs>
  <cellXfs count="95">
    <xf numFmtId="0" fontId="0" fillId="0" borderId="0" xfId="0"/>
    <xf numFmtId="6" fontId="0" fillId="0" borderId="0" xfId="0" applyNumberFormat="1"/>
    <xf numFmtId="3" fontId="3" fillId="0" borderId="2" xfId="0" applyNumberFormat="1" applyFont="1" applyBorder="1" applyAlignment="1">
      <alignment horizontal="righ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6" fontId="3" fillId="0" borderId="4" xfId="0" applyNumberFormat="1" applyFont="1" applyBorder="1" applyAlignment="1">
      <alignment horizontal="right" vertical="center" wrapText="1"/>
    </xf>
    <xf numFmtId="0" fontId="3" fillId="0" borderId="4" xfId="0" applyFont="1" applyBorder="1" applyAlignment="1">
      <alignment horizontal="right" vertical="center"/>
    </xf>
    <xf numFmtId="3" fontId="3" fillId="0" borderId="4" xfId="0" applyNumberFormat="1" applyFont="1" applyBorder="1" applyAlignment="1">
      <alignment horizontal="right" vertical="center"/>
    </xf>
    <xf numFmtId="6" fontId="5" fillId="0" borderId="5" xfId="0" applyNumberFormat="1" applyFont="1" applyBorder="1" applyAlignment="1">
      <alignment horizontal="center" vertical="center" wrapText="1"/>
    </xf>
    <xf numFmtId="6" fontId="5" fillId="0" borderId="5" xfId="0" applyNumberFormat="1" applyFont="1" applyBorder="1" applyAlignment="1">
      <alignment horizontal="center" vertical="center"/>
    </xf>
    <xf numFmtId="41" fontId="0" fillId="0" borderId="0" xfId="1" applyFont="1"/>
    <xf numFmtId="41" fontId="0" fillId="0" borderId="0" xfId="1" applyFont="1" applyAlignment="1">
      <alignment vertical="center"/>
    </xf>
    <xf numFmtId="41" fontId="0" fillId="0" borderId="0" xfId="0" applyNumberFormat="1"/>
    <xf numFmtId="10" fontId="0" fillId="0" borderId="0" xfId="2" applyNumberFormat="1" applyFont="1"/>
    <xf numFmtId="0" fontId="2" fillId="2" borderId="8"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0" borderId="9" xfId="0" applyFont="1" applyBorder="1" applyAlignment="1">
      <alignment horizontal="right" vertical="center"/>
    </xf>
    <xf numFmtId="3" fontId="3" fillId="0" borderId="9" xfId="0" applyNumberFormat="1" applyFont="1" applyBorder="1" applyAlignment="1">
      <alignment horizontal="right" vertical="center"/>
    </xf>
    <xf numFmtId="3" fontId="3" fillId="0" borderId="8" xfId="0" applyNumberFormat="1" applyFont="1" applyBorder="1" applyAlignment="1">
      <alignment horizontal="right" vertical="center" wrapText="1"/>
    </xf>
    <xf numFmtId="41" fontId="0" fillId="0" borderId="8" xfId="0" applyNumberFormat="1" applyBorder="1" applyAlignment="1">
      <alignment vertical="center" wrapText="1"/>
    </xf>
    <xf numFmtId="0" fontId="0" fillId="0" borderId="8" xfId="0" applyBorder="1" applyAlignment="1">
      <alignment vertical="center" wrapText="1"/>
    </xf>
    <xf numFmtId="0" fontId="0" fillId="0" borderId="8" xfId="0" applyBorder="1" applyAlignment="1">
      <alignment vertical="center"/>
    </xf>
    <xf numFmtId="41" fontId="0" fillId="0" borderId="8" xfId="0" applyNumberFormat="1" applyBorder="1" applyAlignment="1">
      <alignment vertical="center"/>
    </xf>
    <xf numFmtId="3" fontId="3" fillId="5" borderId="8" xfId="0" applyNumberFormat="1" applyFont="1" applyFill="1" applyBorder="1" applyAlignment="1">
      <alignment horizontal="right" vertical="center" wrapText="1"/>
    </xf>
    <xf numFmtId="6" fontId="3" fillId="5" borderId="4" xfId="0" applyNumberFormat="1" applyFont="1" applyFill="1" applyBorder="1" applyAlignment="1">
      <alignment horizontal="right" vertical="center" wrapText="1"/>
    </xf>
    <xf numFmtId="0" fontId="3" fillId="5" borderId="9" xfId="0" applyFont="1" applyFill="1" applyBorder="1" applyAlignment="1">
      <alignment horizontal="right" vertical="center"/>
    </xf>
    <xf numFmtId="0" fontId="10" fillId="0" borderId="13" xfId="0" applyFont="1" applyFill="1" applyBorder="1" applyAlignment="1">
      <alignmen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4" xfId="0" applyFont="1" applyFill="1" applyBorder="1" applyAlignment="1">
      <alignment vertical="center" wrapText="1"/>
    </xf>
    <xf numFmtId="6" fontId="3" fillId="0" borderId="15" xfId="0" applyNumberFormat="1" applyFont="1" applyBorder="1" applyAlignment="1">
      <alignment horizontal="right" vertical="center" wrapText="1"/>
    </xf>
    <xf numFmtId="0" fontId="3" fillId="0" borderId="0" xfId="0" applyFont="1" applyBorder="1" applyAlignment="1">
      <alignment horizontal="right" vertical="center"/>
    </xf>
    <xf numFmtId="3" fontId="3" fillId="0" borderId="10" xfId="0" applyNumberFormat="1" applyFont="1" applyBorder="1" applyAlignment="1">
      <alignment horizontal="right" vertical="center" wrapText="1"/>
    </xf>
    <xf numFmtId="6" fontId="3" fillId="5" borderId="8" xfId="0" applyNumberFormat="1" applyFont="1" applyFill="1" applyBorder="1" applyAlignment="1">
      <alignment horizontal="right" vertical="center" wrapText="1"/>
    </xf>
    <xf numFmtId="0" fontId="3" fillId="5" borderId="8" xfId="0" applyFont="1" applyFill="1" applyBorder="1" applyAlignment="1">
      <alignment horizontal="right" vertical="center"/>
    </xf>
    <xf numFmtId="0" fontId="10" fillId="0" borderId="0" xfId="0" applyFont="1" applyFill="1" applyBorder="1" applyAlignment="1">
      <alignment vertical="center" wrapText="1"/>
    </xf>
    <xf numFmtId="6" fontId="3" fillId="5" borderId="16" xfId="0" applyNumberFormat="1" applyFont="1" applyFill="1" applyBorder="1" applyAlignment="1">
      <alignment horizontal="right" vertical="center" wrapText="1"/>
    </xf>
    <xf numFmtId="0" fontId="7" fillId="4" borderId="8" xfId="0" applyFont="1" applyFill="1" applyBorder="1" applyAlignment="1">
      <alignment vertical="center" wrapText="1"/>
    </xf>
    <xf numFmtId="0" fontId="7" fillId="4" borderId="10" xfId="0" applyFont="1" applyFill="1" applyBorder="1" applyAlignment="1">
      <alignment vertical="center" wrapText="1"/>
    </xf>
    <xf numFmtId="0" fontId="10" fillId="0" borderId="16" xfId="0" applyFont="1" applyFill="1" applyBorder="1" applyAlignment="1">
      <alignment vertical="center" wrapText="1"/>
    </xf>
    <xf numFmtId="41" fontId="5" fillId="0" borderId="5" xfId="0" applyNumberFormat="1" applyFont="1" applyBorder="1" applyAlignment="1">
      <alignment horizontal="center" vertical="center" wrapText="1"/>
    </xf>
    <xf numFmtId="6" fontId="5" fillId="0" borderId="5" xfId="0" applyNumberFormat="1" applyFont="1" applyBorder="1" applyAlignment="1">
      <alignment horizontal="right" vertical="center"/>
    </xf>
    <xf numFmtId="0" fontId="14" fillId="0" borderId="0" xfId="0" applyFont="1" applyFill="1" applyBorder="1" applyAlignment="1">
      <alignment horizontal="right"/>
    </xf>
    <xf numFmtId="0" fontId="14" fillId="0" borderId="0" xfId="0" applyFont="1" applyFill="1" applyBorder="1"/>
    <xf numFmtId="0" fontId="14" fillId="0" borderId="0" xfId="0" applyFont="1" applyBorder="1"/>
    <xf numFmtId="0" fontId="13" fillId="7" borderId="8" xfId="0" applyFont="1" applyFill="1" applyBorder="1" applyAlignment="1">
      <alignment horizontal="center" vertical="center"/>
    </xf>
    <xf numFmtId="1" fontId="13" fillId="7" borderId="8" xfId="0" applyNumberFormat="1" applyFont="1" applyFill="1" applyBorder="1" applyAlignment="1">
      <alignment horizontal="center" vertical="center" wrapText="1"/>
    </xf>
    <xf numFmtId="0" fontId="13" fillId="7" borderId="8" xfId="0" applyFont="1" applyFill="1" applyBorder="1" applyAlignment="1">
      <alignment horizontal="center" vertical="center" wrapText="1"/>
    </xf>
    <xf numFmtId="0" fontId="18" fillId="0" borderId="0" xfId="0" applyFont="1" applyBorder="1" applyAlignment="1">
      <alignment horizontal="center"/>
    </xf>
    <xf numFmtId="0" fontId="14" fillId="0" borderId="8" xfId="0" applyFont="1" applyBorder="1" applyAlignment="1">
      <alignment horizontal="center" vertical="center"/>
    </xf>
    <xf numFmtId="1" fontId="14" fillId="0" borderId="8" xfId="0" applyNumberFormat="1" applyFont="1" applyBorder="1" applyAlignment="1">
      <alignment horizontal="center" vertical="center"/>
    </xf>
    <xf numFmtId="0" fontId="14" fillId="0" borderId="8" xfId="0" applyFont="1" applyBorder="1" applyAlignment="1">
      <alignment horizontal="left" vertical="center"/>
    </xf>
    <xf numFmtId="1" fontId="14" fillId="0" borderId="8" xfId="0" applyNumberFormat="1" applyFont="1" applyFill="1" applyBorder="1" applyAlignment="1">
      <alignment horizontal="center" vertical="center"/>
    </xf>
    <xf numFmtId="1" fontId="16" fillId="0" borderId="8" xfId="0" applyNumberFormat="1" applyFont="1" applyFill="1" applyBorder="1" applyAlignment="1">
      <alignment horizontal="center" vertical="center"/>
    </xf>
    <xf numFmtId="1" fontId="16" fillId="0" borderId="8" xfId="0" applyNumberFormat="1" applyFont="1" applyBorder="1" applyAlignment="1">
      <alignment horizontal="center" vertical="center"/>
    </xf>
    <xf numFmtId="1" fontId="14" fillId="0" borderId="0" xfId="0" applyNumberFormat="1" applyFont="1" applyFill="1" applyBorder="1"/>
    <xf numFmtId="1" fontId="19" fillId="0" borderId="8"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1" fontId="14"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xf>
    <xf numFmtId="1" fontId="14" fillId="0" borderId="0" xfId="0" applyNumberFormat="1" applyFont="1" applyFill="1" applyBorder="1" applyAlignment="1">
      <alignment horizontal="right"/>
    </xf>
    <xf numFmtId="168" fontId="14" fillId="0" borderId="0" xfId="0" applyNumberFormat="1" applyFont="1" applyFill="1" applyBorder="1" applyAlignment="1">
      <alignment horizontal="center" vertical="center"/>
    </xf>
    <xf numFmtId="168" fontId="14" fillId="0" borderId="0" xfId="0" applyNumberFormat="1" applyFont="1" applyFill="1" applyBorder="1" applyAlignment="1">
      <alignment horizontal="left" vertical="center"/>
    </xf>
    <xf numFmtId="168" fontId="16" fillId="0" borderId="0"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168" fontId="14" fillId="0" borderId="0" xfId="0" applyNumberFormat="1" applyFont="1" applyFill="1" applyBorder="1" applyAlignment="1">
      <alignment horizontal="right"/>
    </xf>
    <xf numFmtId="168" fontId="14" fillId="0" borderId="0" xfId="0" applyNumberFormat="1" applyFont="1" applyFill="1" applyBorder="1"/>
    <xf numFmtId="0" fontId="14" fillId="0" borderId="0" xfId="0" applyFont="1" applyBorder="1" applyAlignment="1">
      <alignment horizontal="center" vertical="center"/>
    </xf>
    <xf numFmtId="0" fontId="14" fillId="0" borderId="0" xfId="0" applyNumberFormat="1" applyFont="1" applyFill="1" applyBorder="1" applyAlignment="1">
      <alignment horizontal="center" vertical="center" wrapText="1"/>
    </xf>
    <xf numFmtId="0" fontId="20" fillId="6" borderId="0" xfId="0" applyFont="1" applyFill="1" applyBorder="1" applyAlignment="1">
      <alignment horizontal="center" vertical="center"/>
    </xf>
    <xf numFmtId="0" fontId="20" fillId="6" borderId="0" xfId="0" applyFont="1" applyFill="1" applyBorder="1" applyAlignment="1">
      <alignment horizontal="left" vertical="center"/>
    </xf>
    <xf numFmtId="1" fontId="20" fillId="0" borderId="0" xfId="0" applyNumberFormat="1" applyFont="1" applyFill="1" applyBorder="1" applyAlignment="1">
      <alignment horizontal="center" vertical="center"/>
    </xf>
    <xf numFmtId="1" fontId="20" fillId="6" borderId="0" xfId="0" applyNumberFormat="1" applyFont="1" applyFill="1" applyBorder="1" applyAlignment="1">
      <alignment horizontal="center" vertical="center"/>
    </xf>
    <xf numFmtId="0" fontId="20" fillId="0" borderId="0" xfId="0" applyFont="1" applyFill="1" applyBorder="1" applyAlignment="1">
      <alignment horizontal="right" vertical="center"/>
    </xf>
    <xf numFmtId="167" fontId="21" fillId="0" borderId="0" xfId="0" applyNumberFormat="1" applyFont="1" applyFill="1" applyBorder="1" applyAlignment="1">
      <alignment vertical="center"/>
    </xf>
    <xf numFmtId="0" fontId="20" fillId="0" borderId="0" xfId="0" applyFont="1" applyFill="1" applyBorder="1" applyAlignment="1">
      <alignment vertical="center"/>
    </xf>
    <xf numFmtId="0" fontId="20" fillId="0" borderId="0" xfId="0" applyFont="1" applyBorder="1" applyAlignment="1">
      <alignment vertical="center"/>
    </xf>
    <xf numFmtId="1" fontId="13" fillId="7" borderId="8" xfId="0" applyNumberFormat="1" applyFont="1" applyFill="1" applyBorder="1" applyAlignment="1">
      <alignment horizontal="center" vertical="center"/>
    </xf>
    <xf numFmtId="2" fontId="13" fillId="7" borderId="8"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wrapText="1"/>
    </xf>
    <xf numFmtId="0" fontId="7" fillId="0" borderId="0" xfId="0" applyFont="1" applyFill="1" applyBorder="1" applyAlignment="1">
      <alignment horizontal="right" vertical="center" wrapText="1"/>
    </xf>
    <xf numFmtId="0" fontId="7" fillId="0" borderId="17" xfId="0" applyFont="1" applyFill="1" applyBorder="1" applyAlignment="1">
      <alignment horizontal="right" vertical="center" wrapText="1"/>
    </xf>
    <xf numFmtId="0" fontId="13" fillId="7" borderId="8" xfId="0" applyFont="1" applyFill="1" applyBorder="1" applyAlignment="1">
      <alignment horizontal="center"/>
    </xf>
    <xf numFmtId="0" fontId="15" fillId="3" borderId="8" xfId="0" applyFont="1" applyFill="1" applyBorder="1" applyAlignment="1">
      <alignment horizontal="center" vertical="center" wrapText="1"/>
    </xf>
  </cellXfs>
  <cellStyles count="13">
    <cellStyle name="Currency [0]" xfId="9" xr:uid="{00000000-0005-0000-0000-000000000000}"/>
    <cellStyle name="Millares [0]" xfId="1" builtinId="6"/>
    <cellStyle name="Millares 2" xfId="3" xr:uid="{00000000-0005-0000-0000-000003000000}"/>
    <cellStyle name="Moneda [0] 2" xfId="4" xr:uid="{00000000-0005-0000-0000-000004000000}"/>
    <cellStyle name="Moneda 2" xfId="10" xr:uid="{00000000-0005-0000-0000-000005000000}"/>
    <cellStyle name="Moneda 5 3" xfId="6" xr:uid="{00000000-0005-0000-0000-000006000000}"/>
    <cellStyle name="Normal" xfId="0" builtinId="0"/>
    <cellStyle name="Normal 10 2" xfId="5" xr:uid="{00000000-0005-0000-0000-000008000000}"/>
    <cellStyle name="Normal 2" xfId="11" xr:uid="{00000000-0005-0000-0000-000009000000}"/>
    <cellStyle name="Normal 3 2 2" xfId="7" xr:uid="{00000000-0005-0000-0000-00000A000000}"/>
    <cellStyle name="Normal 3 3" xfId="8" xr:uid="{00000000-0005-0000-0000-00000B000000}"/>
    <cellStyle name="Porcentaje" xfId="2" builtinId="5"/>
    <cellStyle name="Porcentaje 2"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Desktop\COMPRA%20EFICIENTE%20NUCLE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CUADROS"/>
      <sheetName val="ResumenCotizacion"/>
      <sheetName val="LISTAS"/>
      <sheetName val="CSV"/>
      <sheetName val="Cotizacion"/>
      <sheetName val="Cuadro Totales"/>
      <sheetName val="CantMinimas"/>
      <sheetName val="Minimos"/>
      <sheetName val="Consolidado"/>
    </sheetNames>
    <sheetDataSet>
      <sheetData sheetId="0"/>
      <sheetData sheetId="1"/>
      <sheetData sheetId="2"/>
      <sheetData sheetId="3">
        <row r="2">
          <cell r="A2" t="str">
            <v>Mobiliario Escolar</v>
          </cell>
          <cell r="H2" t="str">
            <v>Región 1</v>
          </cell>
        </row>
        <row r="3">
          <cell r="A3" t="str">
            <v>Mobiliario SED</v>
          </cell>
          <cell r="H3" t="str">
            <v>Región 2</v>
          </cell>
        </row>
        <row r="4">
          <cell r="A4" t="str">
            <v>Mobiliario de Cocina</v>
          </cell>
          <cell r="H4" t="str">
            <v>Región 3</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opLeftCell="A7" zoomScaleNormal="100" workbookViewId="0">
      <selection activeCell="D30" sqref="D30:D31"/>
    </sheetView>
  </sheetViews>
  <sheetFormatPr baseColWidth="10" defaultRowHeight="15" x14ac:dyDescent="0.25"/>
  <cols>
    <col min="1" max="1" width="22.7109375" customWidth="1"/>
    <col min="2" max="2" width="12.7109375" customWidth="1"/>
    <col min="3" max="3" width="13.28515625" customWidth="1"/>
    <col min="4" max="4" width="16.28515625" customWidth="1"/>
    <col min="5" max="5" width="16.42578125" customWidth="1"/>
    <col min="6" max="6" width="21.7109375" customWidth="1"/>
    <col min="7" max="7" width="15.7109375" customWidth="1"/>
    <col min="8" max="8" width="14.7109375" customWidth="1"/>
    <col min="15" max="15" width="14.140625" customWidth="1"/>
  </cols>
  <sheetData>
    <row r="1" spans="1:8" ht="18.75" x14ac:dyDescent="0.3">
      <c r="A1" s="89" t="s">
        <v>61</v>
      </c>
      <c r="B1" s="89"/>
      <c r="C1" s="89"/>
      <c r="D1" s="89"/>
      <c r="E1" s="89"/>
      <c r="F1" s="89"/>
    </row>
    <row r="2" spans="1:8" ht="18.75" x14ac:dyDescent="0.3">
      <c r="A2" s="89" t="s">
        <v>62</v>
      </c>
      <c r="B2" s="89"/>
      <c r="C2" s="89"/>
      <c r="D2" s="89"/>
      <c r="E2" s="89"/>
      <c r="F2" s="89"/>
    </row>
    <row r="3" spans="1:8" ht="18.75" x14ac:dyDescent="0.3">
      <c r="A3" s="89" t="s">
        <v>63</v>
      </c>
      <c r="B3" s="89"/>
      <c r="C3" s="89"/>
      <c r="D3" s="89"/>
      <c r="E3" s="89"/>
      <c r="F3" s="89"/>
    </row>
    <row r="4" spans="1:8" ht="81" customHeight="1" x14ac:dyDescent="0.25">
      <c r="A4" s="90" t="s">
        <v>64</v>
      </c>
      <c r="B4" s="90"/>
      <c r="C4" s="90"/>
      <c r="D4" s="90"/>
      <c r="E4" s="90"/>
      <c r="F4" s="90"/>
    </row>
    <row r="5" spans="1:8" ht="48" customHeight="1" x14ac:dyDescent="0.25">
      <c r="A5" s="14" t="s">
        <v>0</v>
      </c>
      <c r="B5" s="14" t="s">
        <v>1</v>
      </c>
      <c r="C5" s="14" t="s">
        <v>2</v>
      </c>
      <c r="D5" s="14" t="s">
        <v>3</v>
      </c>
      <c r="E5" s="14" t="s">
        <v>4</v>
      </c>
      <c r="F5" s="14" t="s">
        <v>5</v>
      </c>
    </row>
    <row r="6" spans="1:8" ht="26.25" thickBot="1" x14ac:dyDescent="0.3">
      <c r="A6" s="3" t="s">
        <v>6</v>
      </c>
      <c r="B6" s="4" t="s">
        <v>7</v>
      </c>
      <c r="C6" s="4" t="s">
        <v>8</v>
      </c>
      <c r="D6" s="5">
        <v>54943</v>
      </c>
      <c r="E6" s="6">
        <v>140</v>
      </c>
      <c r="F6" s="2">
        <v>7692020</v>
      </c>
      <c r="G6" s="11"/>
      <c r="H6" s="12"/>
    </row>
    <row r="7" spans="1:8" ht="39" thickBot="1" x14ac:dyDescent="0.3">
      <c r="A7" s="3" t="s">
        <v>9</v>
      </c>
      <c r="B7" s="4" t="s">
        <v>7</v>
      </c>
      <c r="C7" s="4" t="s">
        <v>10</v>
      </c>
      <c r="D7" s="5">
        <v>211826</v>
      </c>
      <c r="E7" s="6">
        <v>49</v>
      </c>
      <c r="F7" s="2">
        <v>10379474</v>
      </c>
      <c r="G7" s="11"/>
      <c r="H7" s="12"/>
    </row>
    <row r="8" spans="1:8" ht="26.25" thickBot="1" x14ac:dyDescent="0.3">
      <c r="A8" s="3" t="s">
        <v>11</v>
      </c>
      <c r="B8" s="4" t="s">
        <v>7</v>
      </c>
      <c r="C8" s="4" t="s">
        <v>12</v>
      </c>
      <c r="D8" s="5">
        <v>206806</v>
      </c>
      <c r="E8" s="6">
        <v>14</v>
      </c>
      <c r="F8" s="2">
        <v>2895284</v>
      </c>
      <c r="G8" s="11"/>
      <c r="H8" s="12"/>
    </row>
    <row r="9" spans="1:8" ht="39" thickBot="1" x14ac:dyDescent="0.3">
      <c r="A9" s="3" t="s">
        <v>13</v>
      </c>
      <c r="B9" s="4" t="s">
        <v>7</v>
      </c>
      <c r="C9" s="4" t="s">
        <v>13</v>
      </c>
      <c r="D9" s="5">
        <v>793500</v>
      </c>
      <c r="E9" s="6">
        <v>108</v>
      </c>
      <c r="F9" s="2">
        <v>85698000</v>
      </c>
      <c r="G9" s="11"/>
      <c r="H9" s="12"/>
    </row>
    <row r="10" spans="1:8" ht="39" thickBot="1" x14ac:dyDescent="0.3">
      <c r="A10" s="3" t="s">
        <v>14</v>
      </c>
      <c r="B10" s="4" t="s">
        <v>7</v>
      </c>
      <c r="C10" s="4" t="s">
        <v>15</v>
      </c>
      <c r="D10" s="5">
        <v>301748</v>
      </c>
      <c r="E10" s="6">
        <v>101</v>
      </c>
      <c r="F10" s="2">
        <v>30476548</v>
      </c>
      <c r="G10" s="11"/>
      <c r="H10" s="12"/>
    </row>
    <row r="11" spans="1:8" ht="26.25" thickBot="1" x14ac:dyDescent="0.3">
      <c r="A11" s="3" t="s">
        <v>16</v>
      </c>
      <c r="B11" s="4" t="s">
        <v>7</v>
      </c>
      <c r="C11" s="4" t="s">
        <v>17</v>
      </c>
      <c r="D11" s="5">
        <v>127304</v>
      </c>
      <c r="E11" s="7">
        <v>1240</v>
      </c>
      <c r="F11" s="2">
        <v>157856960</v>
      </c>
      <c r="G11" s="11"/>
      <c r="H11" s="12"/>
    </row>
    <row r="12" spans="1:8" ht="15.75" thickBot="1" x14ac:dyDescent="0.3">
      <c r="A12" s="3" t="s">
        <v>18</v>
      </c>
      <c r="B12" s="4" t="s">
        <v>7</v>
      </c>
      <c r="C12" s="4" t="s">
        <v>19</v>
      </c>
      <c r="D12" s="5">
        <v>60300</v>
      </c>
      <c r="E12" s="7">
        <v>1240</v>
      </c>
      <c r="F12" s="2">
        <v>74772000</v>
      </c>
      <c r="G12" s="11"/>
      <c r="H12" s="12"/>
    </row>
    <row r="13" spans="1:8" ht="26.25" thickBot="1" x14ac:dyDescent="0.3">
      <c r="A13" s="3" t="s">
        <v>20</v>
      </c>
      <c r="B13" s="4" t="s">
        <v>7</v>
      </c>
      <c r="C13" s="4" t="s">
        <v>21</v>
      </c>
      <c r="D13" s="5">
        <v>131840</v>
      </c>
      <c r="E13" s="7">
        <v>2440</v>
      </c>
      <c r="F13" s="2">
        <v>321689600</v>
      </c>
      <c r="G13" s="11"/>
      <c r="H13" s="12"/>
    </row>
    <row r="14" spans="1:8" ht="26.25" thickBot="1" x14ac:dyDescent="0.3">
      <c r="A14" s="3" t="s">
        <v>22</v>
      </c>
      <c r="B14" s="4" t="s">
        <v>7</v>
      </c>
      <c r="C14" s="4" t="s">
        <v>23</v>
      </c>
      <c r="D14" s="5">
        <v>66069</v>
      </c>
      <c r="E14" s="6">
        <v>2440</v>
      </c>
      <c r="F14" s="2">
        <v>161208360</v>
      </c>
      <c r="G14" s="11"/>
      <c r="H14" s="12"/>
    </row>
    <row r="15" spans="1:8" ht="26.25" thickBot="1" x14ac:dyDescent="0.3">
      <c r="A15" s="3" t="s">
        <v>24</v>
      </c>
      <c r="B15" s="4" t="s">
        <v>7</v>
      </c>
      <c r="C15" s="4" t="s">
        <v>25</v>
      </c>
      <c r="D15" s="5">
        <v>131840</v>
      </c>
      <c r="E15" s="6">
        <v>24</v>
      </c>
      <c r="F15" s="2">
        <v>3164160</v>
      </c>
      <c r="G15" s="11"/>
      <c r="H15" s="12"/>
    </row>
    <row r="16" spans="1:8" ht="26.25" thickBot="1" x14ac:dyDescent="0.3">
      <c r="A16" s="3" t="s">
        <v>26</v>
      </c>
      <c r="B16" s="4" t="s">
        <v>7</v>
      </c>
      <c r="C16" s="4" t="s">
        <v>27</v>
      </c>
      <c r="D16" s="5">
        <v>66069</v>
      </c>
      <c r="E16" s="6">
        <v>24</v>
      </c>
      <c r="F16" s="2">
        <v>1585656</v>
      </c>
      <c r="G16" s="11"/>
      <c r="H16" s="12"/>
    </row>
    <row r="17" spans="1:15" ht="39" thickBot="1" x14ac:dyDescent="0.3">
      <c r="A17" s="3" t="s">
        <v>28</v>
      </c>
      <c r="B17" s="4" t="s">
        <v>7</v>
      </c>
      <c r="C17" s="4" t="s">
        <v>28</v>
      </c>
      <c r="D17" s="5">
        <v>255866</v>
      </c>
      <c r="E17" s="6">
        <v>101</v>
      </c>
      <c r="F17" s="2">
        <v>25842466</v>
      </c>
      <c r="G17" s="11"/>
      <c r="H17" s="12"/>
    </row>
    <row r="18" spans="1:15" ht="26.25" thickBot="1" x14ac:dyDescent="0.3">
      <c r="A18" s="3" t="s">
        <v>29</v>
      </c>
      <c r="B18" s="4" t="s">
        <v>7</v>
      </c>
      <c r="C18" s="4" t="s">
        <v>29</v>
      </c>
      <c r="D18" s="5">
        <v>97483</v>
      </c>
      <c r="E18" s="6">
        <v>101</v>
      </c>
      <c r="F18" s="2">
        <v>9845783</v>
      </c>
      <c r="G18" s="11"/>
      <c r="H18" s="12"/>
    </row>
    <row r="19" spans="1:15" ht="39" thickBot="1" x14ac:dyDescent="0.3">
      <c r="A19" s="3" t="s">
        <v>30</v>
      </c>
      <c r="B19" s="4" t="s">
        <v>7</v>
      </c>
      <c r="C19" s="4" t="s">
        <v>30</v>
      </c>
      <c r="D19" s="5">
        <v>269984</v>
      </c>
      <c r="E19" s="6">
        <v>101</v>
      </c>
      <c r="F19" s="2">
        <v>27268384</v>
      </c>
      <c r="G19" s="11"/>
      <c r="H19" s="12"/>
    </row>
    <row r="20" spans="1:15" ht="26.25" thickBot="1" x14ac:dyDescent="0.3">
      <c r="A20" s="3" t="s">
        <v>31</v>
      </c>
      <c r="B20" s="4" t="s">
        <v>7</v>
      </c>
      <c r="C20" s="4" t="s">
        <v>32</v>
      </c>
      <c r="D20" s="5">
        <v>97988613</v>
      </c>
      <c r="E20" s="6">
        <v>4</v>
      </c>
      <c r="F20" s="2">
        <v>391954452</v>
      </c>
      <c r="G20" s="11"/>
      <c r="H20" s="12"/>
    </row>
    <row r="21" spans="1:15" ht="26.25" thickBot="1" x14ac:dyDescent="0.3">
      <c r="A21" s="3" t="s">
        <v>33</v>
      </c>
      <c r="B21" s="4" t="s">
        <v>7</v>
      </c>
      <c r="C21" s="4" t="s">
        <v>34</v>
      </c>
      <c r="D21" s="5">
        <v>13390500</v>
      </c>
      <c r="E21" s="6">
        <v>4</v>
      </c>
      <c r="F21" s="2">
        <v>53562000</v>
      </c>
      <c r="G21" s="11"/>
      <c r="H21" s="12"/>
      <c r="O21" s="10"/>
    </row>
    <row r="22" spans="1:15" ht="15.75" thickBot="1" x14ac:dyDescent="0.3">
      <c r="A22" s="3" t="s">
        <v>35</v>
      </c>
      <c r="B22" s="4" t="s">
        <v>7</v>
      </c>
      <c r="C22" s="4" t="s">
        <v>36</v>
      </c>
      <c r="D22" s="5">
        <v>11916419</v>
      </c>
      <c r="E22" s="6">
        <v>4</v>
      </c>
      <c r="F22" s="2">
        <v>47665676</v>
      </c>
      <c r="G22" s="11"/>
      <c r="H22" s="12"/>
    </row>
    <row r="23" spans="1:15" ht="26.25" thickBot="1" x14ac:dyDescent="0.3">
      <c r="A23" s="3" t="s">
        <v>37</v>
      </c>
      <c r="B23" s="4" t="s">
        <v>7</v>
      </c>
      <c r="C23" s="4" t="s">
        <v>38</v>
      </c>
      <c r="D23" s="5">
        <v>33379187</v>
      </c>
      <c r="E23" s="6">
        <v>4</v>
      </c>
      <c r="F23" s="2">
        <v>133516748</v>
      </c>
      <c r="G23" s="11"/>
      <c r="H23" s="12"/>
    </row>
    <row r="24" spans="1:15" ht="39" thickBot="1" x14ac:dyDescent="0.3">
      <c r="A24" s="3" t="s">
        <v>39</v>
      </c>
      <c r="B24" s="4" t="s">
        <v>7</v>
      </c>
      <c r="C24" s="4" t="s">
        <v>40</v>
      </c>
      <c r="D24" s="5">
        <v>17017461</v>
      </c>
      <c r="E24" s="6">
        <v>4</v>
      </c>
      <c r="F24" s="2">
        <v>68069844</v>
      </c>
      <c r="G24" s="11"/>
      <c r="H24" s="12"/>
    </row>
    <row r="25" spans="1:15" ht="51.75" thickBot="1" x14ac:dyDescent="0.3">
      <c r="A25" s="3" t="s">
        <v>41</v>
      </c>
      <c r="B25" s="4" t="s">
        <v>7</v>
      </c>
      <c r="C25" s="4" t="s">
        <v>42</v>
      </c>
      <c r="D25" s="5">
        <v>33665789</v>
      </c>
      <c r="E25" s="6">
        <v>4</v>
      </c>
      <c r="F25" s="2">
        <v>134663156</v>
      </c>
      <c r="G25" s="11"/>
      <c r="H25" s="12"/>
    </row>
    <row r="26" spans="1:15" ht="39" thickBot="1" x14ac:dyDescent="0.3">
      <c r="A26" s="3" t="s">
        <v>43</v>
      </c>
      <c r="B26" s="4" t="s">
        <v>7</v>
      </c>
      <c r="C26" s="4" t="s">
        <v>44</v>
      </c>
      <c r="D26" s="5">
        <v>30771791</v>
      </c>
      <c r="E26" s="6">
        <v>4</v>
      </c>
      <c r="F26" s="2">
        <v>123087164</v>
      </c>
      <c r="G26" s="11"/>
      <c r="H26" s="12"/>
    </row>
    <row r="27" spans="1:15" ht="77.25" thickBot="1" x14ac:dyDescent="0.3">
      <c r="A27" s="3" t="s">
        <v>45</v>
      </c>
      <c r="B27" s="4" t="s">
        <v>7</v>
      </c>
      <c r="C27" s="4" t="s">
        <v>46</v>
      </c>
      <c r="D27" s="5">
        <v>10375460</v>
      </c>
      <c r="E27" s="6">
        <v>4</v>
      </c>
      <c r="F27" s="2">
        <v>41501840</v>
      </c>
      <c r="G27" s="11"/>
      <c r="H27" s="12"/>
    </row>
    <row r="28" spans="1:15" ht="15.75" thickBot="1" x14ac:dyDescent="0.3">
      <c r="A28" s="3" t="s">
        <v>47</v>
      </c>
      <c r="B28" s="4" t="s">
        <v>7</v>
      </c>
      <c r="C28" s="4" t="s">
        <v>48</v>
      </c>
      <c r="D28" s="5">
        <v>2268000</v>
      </c>
      <c r="E28" s="6">
        <v>4</v>
      </c>
      <c r="F28" s="2">
        <v>9072000</v>
      </c>
      <c r="G28" s="11"/>
      <c r="H28" s="12"/>
    </row>
    <row r="29" spans="1:15" ht="26.25" thickBot="1" x14ac:dyDescent="0.3">
      <c r="A29" s="3" t="s">
        <v>49</v>
      </c>
      <c r="B29" s="4" t="s">
        <v>7</v>
      </c>
      <c r="C29" s="4" t="s">
        <v>50</v>
      </c>
      <c r="D29" s="5">
        <v>1640244</v>
      </c>
      <c r="E29" s="6">
        <v>4</v>
      </c>
      <c r="F29" s="2">
        <v>6560976</v>
      </c>
      <c r="G29" s="11"/>
      <c r="H29" s="12"/>
    </row>
    <row r="30" spans="1:15" ht="15.75" thickBot="1" x14ac:dyDescent="0.3">
      <c r="A30" s="3" t="s">
        <v>51</v>
      </c>
      <c r="B30" s="4" t="s">
        <v>7</v>
      </c>
      <c r="C30" s="4" t="s">
        <v>52</v>
      </c>
      <c r="D30" s="5">
        <v>40000000</v>
      </c>
      <c r="E30" s="6">
        <v>1</v>
      </c>
      <c r="F30" s="2">
        <v>40000000</v>
      </c>
      <c r="G30" s="11"/>
      <c r="H30" s="12"/>
    </row>
    <row r="31" spans="1:15" ht="15.75" thickBot="1" x14ac:dyDescent="0.3">
      <c r="A31" s="3" t="s">
        <v>53</v>
      </c>
      <c r="B31" s="4" t="s">
        <v>7</v>
      </c>
      <c r="C31" s="4" t="s">
        <v>54</v>
      </c>
      <c r="D31" s="5">
        <v>3300000</v>
      </c>
      <c r="E31" s="6">
        <v>10</v>
      </c>
      <c r="F31" s="2">
        <v>33000000</v>
      </c>
      <c r="G31" s="11"/>
      <c r="H31" s="12"/>
    </row>
    <row r="32" spans="1:15" ht="15.75" thickBot="1" x14ac:dyDescent="0.3">
      <c r="A32" s="3" t="s">
        <v>59</v>
      </c>
      <c r="B32" s="4" t="s">
        <v>7</v>
      </c>
      <c r="C32" s="4" t="s">
        <v>59</v>
      </c>
      <c r="D32" s="5">
        <v>110000000</v>
      </c>
      <c r="E32" s="6">
        <v>1</v>
      </c>
      <c r="F32" s="2">
        <v>110000000</v>
      </c>
      <c r="G32" s="11"/>
      <c r="H32" s="12"/>
    </row>
    <row r="33" spans="1:8" ht="15.75" thickBot="1" x14ac:dyDescent="0.3">
      <c r="A33" s="3" t="s">
        <v>60</v>
      </c>
      <c r="B33" s="4" t="s">
        <v>7</v>
      </c>
      <c r="C33" s="4" t="s">
        <v>55</v>
      </c>
      <c r="D33" s="5">
        <f>100000000-16108999</f>
        <v>83891001</v>
      </c>
      <c r="E33" s="6">
        <v>1</v>
      </c>
      <c r="F33" s="2">
        <v>83891001</v>
      </c>
      <c r="G33" s="11"/>
      <c r="H33" s="12"/>
    </row>
    <row r="34" spans="1:8" ht="19.5" thickBot="1" x14ac:dyDescent="0.3">
      <c r="A34" s="83" t="s">
        <v>56</v>
      </c>
      <c r="B34" s="84"/>
      <c r="C34" s="84"/>
      <c r="D34" s="84"/>
      <c r="E34" s="85"/>
      <c r="F34" s="8">
        <f>SUM(F6:F29)</f>
        <v>1930028551</v>
      </c>
      <c r="G34" s="11"/>
      <c r="H34" s="12"/>
    </row>
    <row r="35" spans="1:8" ht="19.5" thickBot="1" x14ac:dyDescent="0.3">
      <c r="A35" s="86" t="s">
        <v>57</v>
      </c>
      <c r="B35" s="87"/>
      <c r="C35" s="87"/>
      <c r="D35" s="87"/>
      <c r="E35" s="88"/>
      <c r="F35" s="9">
        <f>SUM(F30:F33)</f>
        <v>266891001</v>
      </c>
      <c r="G35" s="11"/>
      <c r="H35" s="12"/>
    </row>
    <row r="36" spans="1:8" ht="19.5" thickBot="1" x14ac:dyDescent="0.3">
      <c r="A36" s="86" t="s">
        <v>58</v>
      </c>
      <c r="B36" s="87"/>
      <c r="C36" s="87"/>
      <c r="D36" s="87"/>
      <c r="E36" s="88"/>
      <c r="F36" s="9">
        <f>SUM(F34:F35)</f>
        <v>2196919552</v>
      </c>
      <c r="G36" s="11"/>
      <c r="H36" s="12"/>
    </row>
    <row r="37" spans="1:8" x14ac:dyDescent="0.25">
      <c r="G37" s="1"/>
    </row>
    <row r="39" spans="1:8" x14ac:dyDescent="0.25">
      <c r="E39" s="13"/>
    </row>
  </sheetData>
  <mergeCells count="7">
    <mergeCell ref="A34:E34"/>
    <mergeCell ref="A35:E35"/>
    <mergeCell ref="A36:E36"/>
    <mergeCell ref="A1:F1"/>
    <mergeCell ref="A2:F2"/>
    <mergeCell ref="A3:F3"/>
    <mergeCell ref="A4:F4"/>
  </mergeCells>
  <pageMargins left="0.7" right="0.7" top="0.75" bottom="0.75" header="0.3" footer="0.3"/>
  <pageSetup scale="8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7"/>
  <sheetViews>
    <sheetView view="pageBreakPreview" topLeftCell="A19" zoomScale="60" zoomScaleNormal="100" workbookViewId="0">
      <selection activeCell="D30" sqref="D30:D31"/>
    </sheetView>
  </sheetViews>
  <sheetFormatPr baseColWidth="10" defaultRowHeight="15" x14ac:dyDescent="0.25"/>
  <cols>
    <col min="1" max="1" width="29.42578125" customWidth="1"/>
    <col min="2" max="2" width="14.85546875" customWidth="1"/>
    <col min="3" max="3" width="44.28515625" customWidth="1"/>
    <col min="4" max="4" width="16.28515625" customWidth="1"/>
    <col min="5" max="5" width="16.42578125" customWidth="1"/>
    <col min="6" max="6" width="25.7109375" customWidth="1"/>
    <col min="7" max="7" width="15.7109375" customWidth="1"/>
    <col min="8" max="8" width="28.85546875" customWidth="1"/>
    <col min="9" max="9" width="17.5703125" customWidth="1"/>
    <col min="15" max="15" width="14.140625" customWidth="1"/>
  </cols>
  <sheetData>
    <row r="1" spans="1:7" ht="18.75" x14ac:dyDescent="0.3">
      <c r="A1" s="89" t="s">
        <v>61</v>
      </c>
      <c r="B1" s="89"/>
      <c r="C1" s="89"/>
      <c r="D1" s="89"/>
      <c r="E1" s="89"/>
      <c r="F1" s="89"/>
    </row>
    <row r="2" spans="1:7" ht="18.75" x14ac:dyDescent="0.3">
      <c r="A2" s="89" t="s">
        <v>62</v>
      </c>
      <c r="B2" s="89"/>
      <c r="C2" s="89"/>
      <c r="D2" s="89"/>
      <c r="E2" s="89"/>
      <c r="F2" s="89"/>
    </row>
    <row r="3" spans="1:7" ht="18.75" x14ac:dyDescent="0.3">
      <c r="A3" s="89" t="s">
        <v>63</v>
      </c>
      <c r="B3" s="89"/>
      <c r="C3" s="89"/>
      <c r="D3" s="89"/>
      <c r="E3" s="89"/>
      <c r="F3" s="89"/>
    </row>
    <row r="4" spans="1:7" ht="81" customHeight="1" x14ac:dyDescent="0.25">
      <c r="A4" s="90" t="s">
        <v>64</v>
      </c>
      <c r="B4" s="90"/>
      <c r="C4" s="90"/>
      <c r="D4" s="90"/>
      <c r="E4" s="90"/>
      <c r="F4" s="90"/>
    </row>
    <row r="5" spans="1:7" ht="48" customHeight="1" x14ac:dyDescent="0.25">
      <c r="A5" s="14" t="s">
        <v>0</v>
      </c>
      <c r="B5" s="14" t="s">
        <v>1</v>
      </c>
      <c r="C5" s="14" t="s">
        <v>2</v>
      </c>
      <c r="D5" s="14" t="s">
        <v>3</v>
      </c>
      <c r="E5" s="14" t="s">
        <v>4</v>
      </c>
      <c r="F5" s="14" t="s">
        <v>5</v>
      </c>
    </row>
    <row r="6" spans="1:7" ht="132" customHeight="1" thickBot="1" x14ac:dyDescent="0.3">
      <c r="A6" s="3" t="s">
        <v>65</v>
      </c>
      <c r="B6" s="4" t="s">
        <v>7</v>
      </c>
      <c r="C6" s="4" t="s">
        <v>84</v>
      </c>
      <c r="D6" s="5">
        <f>+F6/E6</f>
        <v>5890100</v>
      </c>
      <c r="E6" s="16">
        <v>7</v>
      </c>
      <c r="F6" s="19">
        <v>41230700</v>
      </c>
      <c r="G6" s="11"/>
    </row>
    <row r="7" spans="1:7" ht="115.5" thickBot="1" x14ac:dyDescent="0.3">
      <c r="A7" s="3" t="s">
        <v>66</v>
      </c>
      <c r="B7" s="4" t="s">
        <v>7</v>
      </c>
      <c r="C7" s="4" t="s">
        <v>99</v>
      </c>
      <c r="D7" s="5">
        <f t="shared" ref="D7:D18" si="0">+F7/E7</f>
        <v>5690300</v>
      </c>
      <c r="E7" s="16">
        <v>31</v>
      </c>
      <c r="F7" s="19">
        <v>176399300</v>
      </c>
      <c r="G7" s="11"/>
    </row>
    <row r="8" spans="1:7" ht="115.5" thickBot="1" x14ac:dyDescent="0.3">
      <c r="A8" s="3" t="s">
        <v>67</v>
      </c>
      <c r="B8" s="4" t="s">
        <v>7</v>
      </c>
      <c r="C8" s="4" t="s">
        <v>100</v>
      </c>
      <c r="D8" s="5">
        <f t="shared" si="0"/>
        <v>5890000</v>
      </c>
      <c r="E8" s="16">
        <v>61</v>
      </c>
      <c r="F8" s="20">
        <v>359290000</v>
      </c>
      <c r="G8" s="11"/>
    </row>
    <row r="9" spans="1:7" ht="128.25" thickBot="1" x14ac:dyDescent="0.3">
      <c r="A9" s="3" t="s">
        <v>68</v>
      </c>
      <c r="B9" s="4" t="s">
        <v>7</v>
      </c>
      <c r="C9" s="4" t="s">
        <v>85</v>
      </c>
      <c r="D9" s="5">
        <f t="shared" si="0"/>
        <v>23143500</v>
      </c>
      <c r="E9" s="16">
        <v>4</v>
      </c>
      <c r="F9" s="21">
        <v>92574000</v>
      </c>
      <c r="G9" s="11"/>
    </row>
    <row r="10" spans="1:7" ht="153.75" thickBot="1" x14ac:dyDescent="0.3">
      <c r="A10" s="3" t="s">
        <v>69</v>
      </c>
      <c r="B10" s="4" t="s">
        <v>7</v>
      </c>
      <c r="C10" s="4" t="s">
        <v>86</v>
      </c>
      <c r="D10" s="5">
        <f t="shared" si="0"/>
        <v>16631196.380000001</v>
      </c>
      <c r="E10" s="16">
        <v>4</v>
      </c>
      <c r="F10" s="21">
        <v>66524785.520000003</v>
      </c>
      <c r="G10" s="11"/>
    </row>
    <row r="11" spans="1:7" ht="179.25" thickBot="1" x14ac:dyDescent="0.3">
      <c r="A11" s="3" t="s">
        <v>70</v>
      </c>
      <c r="B11" s="4" t="s">
        <v>7</v>
      </c>
      <c r="C11" s="4" t="s">
        <v>87</v>
      </c>
      <c r="D11" s="5">
        <f t="shared" si="0"/>
        <v>18983189.84</v>
      </c>
      <c r="E11" s="17">
        <v>4</v>
      </c>
      <c r="F11" s="21">
        <v>75932759.359999999</v>
      </c>
      <c r="G11" s="11"/>
    </row>
    <row r="12" spans="1:7" ht="115.5" thickBot="1" x14ac:dyDescent="0.3">
      <c r="A12" s="3" t="s">
        <v>71</v>
      </c>
      <c r="B12" s="4" t="s">
        <v>7</v>
      </c>
      <c r="C12" s="4" t="s">
        <v>88</v>
      </c>
      <c r="D12" s="5">
        <f t="shared" si="0"/>
        <v>12600000</v>
      </c>
      <c r="E12" s="17">
        <v>4</v>
      </c>
      <c r="F12" s="21">
        <v>50400000</v>
      </c>
      <c r="G12" s="11"/>
    </row>
    <row r="13" spans="1:7" ht="141" thickBot="1" x14ac:dyDescent="0.3">
      <c r="A13" s="3" t="s">
        <v>72</v>
      </c>
      <c r="B13" s="4" t="s">
        <v>7</v>
      </c>
      <c r="C13" s="4" t="s">
        <v>89</v>
      </c>
      <c r="D13" s="5">
        <f t="shared" si="0"/>
        <v>12670500</v>
      </c>
      <c r="E13" s="17">
        <v>5</v>
      </c>
      <c r="F13" s="21">
        <v>63352500</v>
      </c>
      <c r="G13" s="11"/>
    </row>
    <row r="14" spans="1:7" ht="51.75" thickBot="1" x14ac:dyDescent="0.3">
      <c r="A14" s="3" t="s">
        <v>73</v>
      </c>
      <c r="B14" s="4" t="s">
        <v>7</v>
      </c>
      <c r="C14" s="4" t="s">
        <v>90</v>
      </c>
      <c r="D14" s="5">
        <f t="shared" si="0"/>
        <v>796500</v>
      </c>
      <c r="E14" s="16">
        <v>4</v>
      </c>
      <c r="F14" s="21">
        <v>3186000</v>
      </c>
      <c r="G14" s="11"/>
    </row>
    <row r="15" spans="1:7" ht="64.5" thickBot="1" x14ac:dyDescent="0.3">
      <c r="A15" s="3" t="s">
        <v>74</v>
      </c>
      <c r="B15" s="4" t="s">
        <v>7</v>
      </c>
      <c r="C15" s="4" t="s">
        <v>91</v>
      </c>
      <c r="D15" s="5">
        <f t="shared" si="0"/>
        <v>1990400</v>
      </c>
      <c r="E15" s="16">
        <v>4</v>
      </c>
      <c r="F15" s="21">
        <v>7961600</v>
      </c>
      <c r="G15" s="11"/>
    </row>
    <row r="16" spans="1:7" ht="90" thickBot="1" x14ac:dyDescent="0.3">
      <c r="A16" s="3" t="s">
        <v>75</v>
      </c>
      <c r="B16" s="4" t="s">
        <v>7</v>
      </c>
      <c r="C16" s="4" t="s">
        <v>92</v>
      </c>
      <c r="D16" s="5">
        <f t="shared" si="0"/>
        <v>2950400</v>
      </c>
      <c r="E16" s="16">
        <v>4</v>
      </c>
      <c r="F16" s="21">
        <v>11801600</v>
      </c>
      <c r="G16" s="11"/>
    </row>
    <row r="17" spans="1:10" ht="102.75" thickBot="1" x14ac:dyDescent="0.3">
      <c r="A17" s="3" t="s">
        <v>76</v>
      </c>
      <c r="B17" s="4" t="s">
        <v>7</v>
      </c>
      <c r="C17" s="4" t="s">
        <v>93</v>
      </c>
      <c r="D17" s="5">
        <f t="shared" si="0"/>
        <v>7986335.9699999997</v>
      </c>
      <c r="E17" s="16">
        <v>4</v>
      </c>
      <c r="F17" s="21">
        <v>31945343.879999999</v>
      </c>
      <c r="G17" s="11"/>
    </row>
    <row r="18" spans="1:10" ht="51.75" thickBot="1" x14ac:dyDescent="0.3">
      <c r="A18" s="3" t="s">
        <v>77</v>
      </c>
      <c r="B18" s="4" t="s">
        <v>7</v>
      </c>
      <c r="C18" s="4" t="s">
        <v>94</v>
      </c>
      <c r="D18" s="5">
        <f t="shared" si="0"/>
        <v>817226.32</v>
      </c>
      <c r="E18" s="16">
        <v>4</v>
      </c>
      <c r="F18" s="21">
        <v>3268905.28</v>
      </c>
      <c r="G18" s="11"/>
      <c r="J18">
        <f>100/119</f>
        <v>0.84033613445378152</v>
      </c>
    </row>
    <row r="19" spans="1:10" ht="77.25" thickBot="1" x14ac:dyDescent="0.3">
      <c r="A19" s="3" t="s">
        <v>31</v>
      </c>
      <c r="B19" s="4" t="s">
        <v>7</v>
      </c>
      <c r="C19" s="4" t="s">
        <v>101</v>
      </c>
      <c r="D19" s="5">
        <v>36650000</v>
      </c>
      <c r="E19" s="16">
        <v>4</v>
      </c>
      <c r="F19" s="18">
        <f>+E19*D19</f>
        <v>146600000</v>
      </c>
      <c r="G19" s="11">
        <v>0</v>
      </c>
    </row>
    <row r="20" spans="1:10" ht="15.75" thickBot="1" x14ac:dyDescent="0.3">
      <c r="A20" s="3" t="s">
        <v>102</v>
      </c>
      <c r="B20" s="4" t="s">
        <v>7</v>
      </c>
      <c r="C20" s="3" t="s">
        <v>102</v>
      </c>
      <c r="D20" s="24">
        <v>4500000</v>
      </c>
      <c r="E20" s="25">
        <v>4</v>
      </c>
      <c r="F20" s="23">
        <f>+D20*E20</f>
        <v>18000000</v>
      </c>
      <c r="G20" s="11">
        <f>+F20*$J$18</f>
        <v>15126050.420168068</v>
      </c>
      <c r="H20">
        <f>+D20*$J$18</f>
        <v>3781512.6050420171</v>
      </c>
      <c r="I20" s="10">
        <f>ROUND(H20,0)</f>
        <v>3781513</v>
      </c>
    </row>
    <row r="21" spans="1:10" ht="15.75" thickBot="1" x14ac:dyDescent="0.3">
      <c r="A21" s="3" t="s">
        <v>103</v>
      </c>
      <c r="B21" s="4" t="s">
        <v>7</v>
      </c>
      <c r="C21" s="3" t="s">
        <v>103</v>
      </c>
      <c r="D21" s="24">
        <v>750000</v>
      </c>
      <c r="E21" s="25">
        <v>4</v>
      </c>
      <c r="F21" s="23">
        <f t="shared" ref="F21:F31" si="1">+D21*E21</f>
        <v>3000000</v>
      </c>
      <c r="G21" s="11">
        <f t="shared" ref="G21:G31" si="2">+F21*$J$18</f>
        <v>2521008.4033613447</v>
      </c>
      <c r="H21">
        <f t="shared" ref="H21:H70" si="3">+D21*$J$18</f>
        <v>630252.10084033618</v>
      </c>
      <c r="I21" s="10">
        <f t="shared" ref="I21:I70" si="4">ROUND(H21,0)</f>
        <v>630252</v>
      </c>
    </row>
    <row r="22" spans="1:10" ht="15.75" thickBot="1" x14ac:dyDescent="0.3">
      <c r="A22" s="3" t="s">
        <v>104</v>
      </c>
      <c r="B22" s="4" t="s">
        <v>7</v>
      </c>
      <c r="C22" s="3" t="s">
        <v>104</v>
      </c>
      <c r="D22" s="24">
        <v>1450000</v>
      </c>
      <c r="E22" s="25">
        <v>4</v>
      </c>
      <c r="F22" s="23">
        <f t="shared" si="1"/>
        <v>5800000</v>
      </c>
      <c r="G22" s="11">
        <f t="shared" si="2"/>
        <v>4873949.5798319327</v>
      </c>
      <c r="H22">
        <f t="shared" si="3"/>
        <v>1218487.3949579832</v>
      </c>
      <c r="I22" s="10">
        <f t="shared" si="4"/>
        <v>1218487</v>
      </c>
    </row>
    <row r="23" spans="1:10" ht="26.25" thickBot="1" x14ac:dyDescent="0.3">
      <c r="A23" s="3" t="s">
        <v>105</v>
      </c>
      <c r="B23" s="4" t="s">
        <v>7</v>
      </c>
      <c r="C23" s="3" t="s">
        <v>105</v>
      </c>
      <c r="D23" s="24">
        <v>320000</v>
      </c>
      <c r="E23" s="25">
        <v>4</v>
      </c>
      <c r="F23" s="23">
        <f t="shared" si="1"/>
        <v>1280000</v>
      </c>
      <c r="G23" s="11">
        <f t="shared" si="2"/>
        <v>1075630.2521008404</v>
      </c>
      <c r="H23">
        <f t="shared" si="3"/>
        <v>268907.56302521011</v>
      </c>
      <c r="I23" s="10">
        <f t="shared" si="4"/>
        <v>268908</v>
      </c>
    </row>
    <row r="24" spans="1:10" ht="15.75" thickBot="1" x14ac:dyDescent="0.3">
      <c r="A24" s="3" t="s">
        <v>106</v>
      </c>
      <c r="B24" s="4" t="s">
        <v>7</v>
      </c>
      <c r="C24" s="3" t="s">
        <v>106</v>
      </c>
      <c r="D24" s="24">
        <v>6500000</v>
      </c>
      <c r="E24" s="25">
        <v>8</v>
      </c>
      <c r="F24" s="23">
        <f t="shared" si="1"/>
        <v>52000000</v>
      </c>
      <c r="G24" s="11">
        <f t="shared" si="2"/>
        <v>43697478.991596639</v>
      </c>
      <c r="H24">
        <f t="shared" si="3"/>
        <v>5462184.8739495799</v>
      </c>
      <c r="I24" s="10">
        <f t="shared" si="4"/>
        <v>5462185</v>
      </c>
    </row>
    <row r="25" spans="1:10" ht="15.75" thickBot="1" x14ac:dyDescent="0.3">
      <c r="A25" s="3" t="s">
        <v>107</v>
      </c>
      <c r="B25" s="4" t="s">
        <v>7</v>
      </c>
      <c r="C25" s="3" t="s">
        <v>107</v>
      </c>
      <c r="D25" s="24">
        <v>7600000</v>
      </c>
      <c r="E25" s="25">
        <v>8</v>
      </c>
      <c r="F25" s="23">
        <f t="shared" si="1"/>
        <v>60800000</v>
      </c>
      <c r="G25" s="11">
        <f t="shared" si="2"/>
        <v>51092436.974789917</v>
      </c>
      <c r="H25">
        <f t="shared" si="3"/>
        <v>6386554.6218487397</v>
      </c>
      <c r="I25" s="10">
        <f t="shared" si="4"/>
        <v>6386555</v>
      </c>
    </row>
    <row r="26" spans="1:10" ht="15.75" thickBot="1" x14ac:dyDescent="0.3">
      <c r="A26" s="3" t="s">
        <v>108</v>
      </c>
      <c r="B26" s="4" t="s">
        <v>7</v>
      </c>
      <c r="C26" s="3" t="s">
        <v>108</v>
      </c>
      <c r="D26" s="24">
        <v>375000</v>
      </c>
      <c r="E26" s="25">
        <v>4</v>
      </c>
      <c r="F26" s="23">
        <f t="shared" si="1"/>
        <v>1500000</v>
      </c>
      <c r="G26" s="11">
        <f t="shared" si="2"/>
        <v>1260504.2016806724</v>
      </c>
      <c r="H26">
        <f t="shared" si="3"/>
        <v>315126.05042016809</v>
      </c>
      <c r="I26" s="10">
        <f t="shared" si="4"/>
        <v>315126</v>
      </c>
    </row>
    <row r="27" spans="1:10" ht="15.75" thickBot="1" x14ac:dyDescent="0.3">
      <c r="A27" s="3" t="s">
        <v>109</v>
      </c>
      <c r="B27" s="4" t="s">
        <v>7</v>
      </c>
      <c r="C27" s="3" t="s">
        <v>109</v>
      </c>
      <c r="D27" s="24">
        <v>392584</v>
      </c>
      <c r="E27" s="25">
        <v>4</v>
      </c>
      <c r="F27" s="23">
        <f t="shared" si="1"/>
        <v>1570336</v>
      </c>
      <c r="G27" s="11">
        <f t="shared" si="2"/>
        <v>1319610.0840336136</v>
      </c>
      <c r="H27">
        <f t="shared" si="3"/>
        <v>329902.52100840339</v>
      </c>
      <c r="I27" s="10">
        <f t="shared" si="4"/>
        <v>329903</v>
      </c>
    </row>
    <row r="28" spans="1:10" ht="15.75" thickBot="1" x14ac:dyDescent="0.3">
      <c r="A28" s="3" t="s">
        <v>110</v>
      </c>
      <c r="B28" s="4" t="s">
        <v>7</v>
      </c>
      <c r="C28" s="3" t="s">
        <v>110</v>
      </c>
      <c r="D28" s="24">
        <v>250000</v>
      </c>
      <c r="E28" s="25">
        <v>4</v>
      </c>
      <c r="F28" s="23">
        <f t="shared" si="1"/>
        <v>1000000</v>
      </c>
      <c r="G28" s="11">
        <f t="shared" si="2"/>
        <v>840336.13445378153</v>
      </c>
      <c r="H28">
        <f t="shared" si="3"/>
        <v>210084.03361344538</v>
      </c>
      <c r="I28" s="10">
        <f t="shared" si="4"/>
        <v>210084</v>
      </c>
    </row>
    <row r="29" spans="1:10" ht="15.75" thickBot="1" x14ac:dyDescent="0.3">
      <c r="A29" s="3" t="s">
        <v>111</v>
      </c>
      <c r="B29" s="4" t="s">
        <v>7</v>
      </c>
      <c r="C29" s="3" t="s">
        <v>111</v>
      </c>
      <c r="D29" s="24">
        <v>450000</v>
      </c>
      <c r="E29" s="25">
        <v>4</v>
      </c>
      <c r="F29" s="23">
        <f t="shared" si="1"/>
        <v>1800000</v>
      </c>
      <c r="G29" s="11">
        <f t="shared" si="2"/>
        <v>1512605.0420168068</v>
      </c>
      <c r="H29">
        <f t="shared" si="3"/>
        <v>378151.26050420169</v>
      </c>
      <c r="I29" s="10">
        <f t="shared" si="4"/>
        <v>378151</v>
      </c>
    </row>
    <row r="30" spans="1:10" ht="15.75" thickBot="1" x14ac:dyDescent="0.3">
      <c r="A30" s="15" t="s">
        <v>24</v>
      </c>
      <c r="B30" s="4" t="s">
        <v>7</v>
      </c>
      <c r="C30" s="4" t="s">
        <v>25</v>
      </c>
      <c r="D30" s="24">
        <v>110789.91596638656</v>
      </c>
      <c r="E30" s="25">
        <v>24</v>
      </c>
      <c r="F30" s="23">
        <f t="shared" si="1"/>
        <v>2658957.9831932774</v>
      </c>
      <c r="G30" s="11">
        <f t="shared" si="2"/>
        <v>2234418.4732716619</v>
      </c>
      <c r="H30">
        <f t="shared" si="3"/>
        <v>93100.76971965257</v>
      </c>
      <c r="I30" s="10">
        <f t="shared" si="4"/>
        <v>93101</v>
      </c>
    </row>
    <row r="31" spans="1:10" ht="15.75" thickBot="1" x14ac:dyDescent="0.3">
      <c r="A31" s="15" t="s">
        <v>26</v>
      </c>
      <c r="B31" s="4" t="s">
        <v>7</v>
      </c>
      <c r="C31" s="4" t="s">
        <v>27</v>
      </c>
      <c r="D31" s="24">
        <v>55520.168067226892</v>
      </c>
      <c r="E31" s="25">
        <v>24</v>
      </c>
      <c r="F31" s="23">
        <f t="shared" si="1"/>
        <v>1332484.0336134455</v>
      </c>
      <c r="G31" s="11">
        <f t="shared" si="2"/>
        <v>1119734.4820281055</v>
      </c>
      <c r="H31">
        <f t="shared" si="3"/>
        <v>46655.603417837723</v>
      </c>
      <c r="I31" s="10">
        <f t="shared" si="4"/>
        <v>46656</v>
      </c>
    </row>
    <row r="32" spans="1:10" ht="26.25" thickBot="1" x14ac:dyDescent="0.3">
      <c r="A32" s="3" t="s">
        <v>80</v>
      </c>
      <c r="B32" s="4" t="s">
        <v>7</v>
      </c>
      <c r="C32" t="s">
        <v>95</v>
      </c>
      <c r="D32" s="5">
        <f t="shared" ref="D32:D35" si="5">+F32/E32</f>
        <v>82400</v>
      </c>
      <c r="E32" s="16">
        <v>8</v>
      </c>
      <c r="F32" s="18">
        <v>659200</v>
      </c>
      <c r="G32" s="11"/>
      <c r="I32" s="10"/>
    </row>
    <row r="33" spans="1:15" ht="55.5" customHeight="1" thickBot="1" x14ac:dyDescent="0.3">
      <c r="A33" s="3" t="s">
        <v>81</v>
      </c>
      <c r="B33" s="4" t="s">
        <v>7</v>
      </c>
      <c r="C33" t="s">
        <v>96</v>
      </c>
      <c r="D33" s="5">
        <f t="shared" si="5"/>
        <v>1112500</v>
      </c>
      <c r="E33" s="16">
        <v>4</v>
      </c>
      <c r="F33" s="18">
        <v>4450000</v>
      </c>
      <c r="G33" s="11"/>
      <c r="I33" s="10"/>
    </row>
    <row r="34" spans="1:15" ht="45" customHeight="1" thickBot="1" x14ac:dyDescent="0.3">
      <c r="A34" s="3" t="s">
        <v>82</v>
      </c>
      <c r="B34" s="4" t="s">
        <v>7</v>
      </c>
      <c r="C34" t="s">
        <v>97</v>
      </c>
      <c r="D34" s="5">
        <f t="shared" si="5"/>
        <v>202100</v>
      </c>
      <c r="E34" s="16">
        <v>20</v>
      </c>
      <c r="F34" s="18">
        <v>4042000</v>
      </c>
      <c r="G34" s="11"/>
      <c r="I34" s="10"/>
    </row>
    <row r="35" spans="1:15" ht="15.75" thickBot="1" x14ac:dyDescent="0.3">
      <c r="A35" s="3" t="s">
        <v>83</v>
      </c>
      <c r="B35" s="4" t="s">
        <v>7</v>
      </c>
      <c r="C35" t="s">
        <v>98</v>
      </c>
      <c r="D35" s="32">
        <f t="shared" si="5"/>
        <v>363900</v>
      </c>
      <c r="E35" s="33">
        <v>9</v>
      </c>
      <c r="F35" s="34">
        <v>3275100</v>
      </c>
      <c r="G35" s="11"/>
      <c r="I35" s="10"/>
    </row>
    <row r="36" spans="1:15" ht="30" customHeight="1" thickBot="1" x14ac:dyDescent="0.3">
      <c r="A36" s="26" t="s">
        <v>112</v>
      </c>
      <c r="B36" s="4" t="s">
        <v>7</v>
      </c>
      <c r="C36" s="31" t="s">
        <v>112</v>
      </c>
      <c r="D36" s="35">
        <v>325000</v>
      </c>
      <c r="E36" s="36">
        <v>12</v>
      </c>
      <c r="F36" s="23">
        <f t="shared" ref="F36:F40" si="6">+D36*E36</f>
        <v>3900000</v>
      </c>
      <c r="G36" s="11">
        <f t="shared" ref="G36:G71" si="7">+F36*$J$18</f>
        <v>3277310.9243697478</v>
      </c>
      <c r="H36">
        <f t="shared" si="3"/>
        <v>273109.24369747902</v>
      </c>
      <c r="I36" s="10">
        <f t="shared" si="4"/>
        <v>273109</v>
      </c>
    </row>
    <row r="37" spans="1:15" ht="17.25" thickBot="1" x14ac:dyDescent="0.3">
      <c r="A37" s="27" t="s">
        <v>113</v>
      </c>
      <c r="B37" s="4" t="s">
        <v>7</v>
      </c>
      <c r="C37" s="29" t="s">
        <v>113</v>
      </c>
      <c r="D37" s="35">
        <v>345000</v>
      </c>
      <c r="E37" s="36">
        <v>8</v>
      </c>
      <c r="F37" s="23">
        <f t="shared" si="6"/>
        <v>2760000</v>
      </c>
      <c r="G37" s="11">
        <f t="shared" si="7"/>
        <v>2319327.7310924372</v>
      </c>
      <c r="H37">
        <f t="shared" si="3"/>
        <v>289915.96638655465</v>
      </c>
      <c r="I37" s="10">
        <f t="shared" si="4"/>
        <v>289916</v>
      </c>
    </row>
    <row r="38" spans="1:15" ht="42" customHeight="1" thickBot="1" x14ac:dyDescent="0.3">
      <c r="A38" s="27" t="s">
        <v>114</v>
      </c>
      <c r="B38" s="4" t="s">
        <v>7</v>
      </c>
      <c r="C38" s="29" t="s">
        <v>114</v>
      </c>
      <c r="D38" s="35">
        <v>2145000</v>
      </c>
      <c r="E38" s="36">
        <v>4</v>
      </c>
      <c r="F38" s="23">
        <f t="shared" si="6"/>
        <v>8580000</v>
      </c>
      <c r="G38" s="11">
        <f t="shared" si="7"/>
        <v>7210084.0336134452</v>
      </c>
      <c r="H38">
        <f t="shared" si="3"/>
        <v>1802521.0084033613</v>
      </c>
      <c r="I38" s="10">
        <f t="shared" si="4"/>
        <v>1802521</v>
      </c>
    </row>
    <row r="39" spans="1:15" ht="32.25" customHeight="1" thickBot="1" x14ac:dyDescent="0.3">
      <c r="A39" s="27" t="s">
        <v>115</v>
      </c>
      <c r="B39" s="4" t="s">
        <v>7</v>
      </c>
      <c r="C39" s="29" t="s">
        <v>115</v>
      </c>
      <c r="D39" s="35">
        <v>198000</v>
      </c>
      <c r="E39" s="36">
        <v>4</v>
      </c>
      <c r="F39" s="23">
        <f t="shared" si="6"/>
        <v>792000</v>
      </c>
      <c r="G39" s="11">
        <f t="shared" si="7"/>
        <v>665546.21848739497</v>
      </c>
      <c r="H39">
        <f t="shared" si="3"/>
        <v>166386.55462184874</v>
      </c>
      <c r="I39" s="10">
        <f t="shared" si="4"/>
        <v>166387</v>
      </c>
    </row>
    <row r="40" spans="1:15" ht="17.25" thickBot="1" x14ac:dyDescent="0.3">
      <c r="A40" s="29" t="s">
        <v>116</v>
      </c>
      <c r="B40" s="4" t="s">
        <v>7</v>
      </c>
      <c r="C40" s="29" t="s">
        <v>116</v>
      </c>
      <c r="D40" s="35">
        <v>69500</v>
      </c>
      <c r="E40" s="36">
        <v>540</v>
      </c>
      <c r="F40" s="23">
        <f t="shared" si="6"/>
        <v>37530000</v>
      </c>
      <c r="G40" s="11">
        <f t="shared" si="7"/>
        <v>31537815.12605042</v>
      </c>
      <c r="H40">
        <f t="shared" si="3"/>
        <v>58403.361344537814</v>
      </c>
      <c r="I40" s="10">
        <f t="shared" si="4"/>
        <v>58403</v>
      </c>
    </row>
    <row r="41" spans="1:15" ht="15" customHeight="1" thickBot="1" x14ac:dyDescent="0.3">
      <c r="A41" s="37" t="s">
        <v>117</v>
      </c>
      <c r="B41" s="4" t="s">
        <v>7</v>
      </c>
      <c r="C41" s="37" t="s">
        <v>117</v>
      </c>
      <c r="D41" s="38">
        <v>209813</v>
      </c>
      <c r="E41" s="36">
        <v>16</v>
      </c>
      <c r="F41" s="23">
        <f>+D41*E41</f>
        <v>3357008</v>
      </c>
      <c r="G41" s="11">
        <f t="shared" si="7"/>
        <v>2821015.1260504201</v>
      </c>
      <c r="H41">
        <f t="shared" si="3"/>
        <v>176313.44537815126</v>
      </c>
      <c r="I41" s="10">
        <f t="shared" si="4"/>
        <v>176313</v>
      </c>
    </row>
    <row r="42" spans="1:15" ht="15" customHeight="1" thickBot="1" x14ac:dyDescent="0.3">
      <c r="A42" s="37" t="s">
        <v>120</v>
      </c>
      <c r="B42" s="4" t="s">
        <v>7</v>
      </c>
      <c r="C42" s="37" t="s">
        <v>118</v>
      </c>
      <c r="D42" s="38">
        <v>259738</v>
      </c>
      <c r="E42" s="36">
        <v>4</v>
      </c>
      <c r="F42" s="23">
        <f>+D42*E42</f>
        <v>1038952</v>
      </c>
      <c r="G42" s="11">
        <f t="shared" si="7"/>
        <v>873068.90756302525</v>
      </c>
      <c r="H42">
        <f t="shared" si="3"/>
        <v>218267.22689075631</v>
      </c>
      <c r="I42" s="10">
        <f t="shared" si="4"/>
        <v>218267</v>
      </c>
    </row>
    <row r="43" spans="1:15" ht="15" customHeight="1" thickBot="1" x14ac:dyDescent="0.3">
      <c r="A43" s="37" t="s">
        <v>119</v>
      </c>
      <c r="B43" s="4" t="s">
        <v>7</v>
      </c>
      <c r="C43" s="37" t="s">
        <v>121</v>
      </c>
      <c r="D43" s="38">
        <v>980000</v>
      </c>
      <c r="E43" s="36">
        <v>12</v>
      </c>
      <c r="F43" s="23">
        <f>+D43*E43</f>
        <v>11760000</v>
      </c>
      <c r="G43" s="11">
        <f t="shared" si="7"/>
        <v>9882352.9411764704</v>
      </c>
      <c r="H43">
        <f t="shared" si="3"/>
        <v>823529.4117647059</v>
      </c>
      <c r="I43" s="10">
        <f t="shared" si="4"/>
        <v>823529</v>
      </c>
    </row>
    <row r="44" spans="1:15" ht="15" customHeight="1" thickBot="1" x14ac:dyDescent="0.3">
      <c r="A44" s="27" t="s">
        <v>122</v>
      </c>
      <c r="B44" s="4" t="s">
        <v>7</v>
      </c>
      <c r="C44" s="28" t="s">
        <v>122</v>
      </c>
      <c r="D44" s="35">
        <v>2340000</v>
      </c>
      <c r="E44" s="36">
        <v>4</v>
      </c>
      <c r="F44" s="23">
        <f t="shared" ref="F44:F70" si="8">+D44*E44</f>
        <v>9360000</v>
      </c>
      <c r="G44" s="11">
        <f t="shared" si="7"/>
        <v>7865546.218487395</v>
      </c>
      <c r="H44">
        <f t="shared" si="3"/>
        <v>1966386.5546218487</v>
      </c>
      <c r="I44" s="10">
        <f t="shared" si="4"/>
        <v>1966387</v>
      </c>
    </row>
    <row r="45" spans="1:15" ht="15" customHeight="1" thickBot="1" x14ac:dyDescent="0.3">
      <c r="A45" s="27" t="s">
        <v>123</v>
      </c>
      <c r="B45" s="4" t="s">
        <v>7</v>
      </c>
      <c r="C45" s="28" t="s">
        <v>123</v>
      </c>
      <c r="D45" s="35">
        <v>780000</v>
      </c>
      <c r="E45" s="36">
        <v>8</v>
      </c>
      <c r="F45" s="23">
        <f t="shared" si="8"/>
        <v>6240000</v>
      </c>
      <c r="G45" s="11">
        <f t="shared" si="7"/>
        <v>5243697.478991597</v>
      </c>
      <c r="H45">
        <f t="shared" si="3"/>
        <v>655462.18487394962</v>
      </c>
      <c r="I45" s="10">
        <f t="shared" si="4"/>
        <v>655462</v>
      </c>
    </row>
    <row r="46" spans="1:15" ht="15.75" customHeight="1" thickBot="1" x14ac:dyDescent="0.3">
      <c r="A46" s="27" t="s">
        <v>124</v>
      </c>
      <c r="B46" s="4" t="s">
        <v>7</v>
      </c>
      <c r="C46" s="28" t="s">
        <v>124</v>
      </c>
      <c r="D46" s="35">
        <v>790000</v>
      </c>
      <c r="E46" s="36">
        <v>4</v>
      </c>
      <c r="F46" s="23">
        <f t="shared" si="8"/>
        <v>3160000</v>
      </c>
      <c r="G46" s="11">
        <f t="shared" si="7"/>
        <v>2655462.1848739497</v>
      </c>
      <c r="H46">
        <f t="shared" si="3"/>
        <v>663865.54621848743</v>
      </c>
      <c r="I46" s="10">
        <f t="shared" si="4"/>
        <v>663866</v>
      </c>
    </row>
    <row r="47" spans="1:15" ht="15.75" customHeight="1" thickBot="1" x14ac:dyDescent="0.3">
      <c r="A47" s="27" t="s">
        <v>125</v>
      </c>
      <c r="B47" s="4" t="s">
        <v>7</v>
      </c>
      <c r="C47" s="28" t="s">
        <v>125</v>
      </c>
      <c r="D47" s="35">
        <v>1450000</v>
      </c>
      <c r="E47" s="36">
        <v>16</v>
      </c>
      <c r="F47" s="23">
        <f t="shared" si="8"/>
        <v>23200000</v>
      </c>
      <c r="G47" s="11">
        <f t="shared" si="7"/>
        <v>19495798.319327731</v>
      </c>
      <c r="H47">
        <f t="shared" si="3"/>
        <v>1218487.3949579832</v>
      </c>
      <c r="I47" s="10">
        <f t="shared" si="4"/>
        <v>1218487</v>
      </c>
    </row>
    <row r="48" spans="1:15" ht="15.75" customHeight="1" thickBot="1" x14ac:dyDescent="0.3">
      <c r="A48" s="27" t="s">
        <v>126</v>
      </c>
      <c r="B48" s="4" t="s">
        <v>7</v>
      </c>
      <c r="C48" s="28" t="s">
        <v>126</v>
      </c>
      <c r="D48" s="35">
        <v>2300000</v>
      </c>
      <c r="E48" s="36">
        <v>4</v>
      </c>
      <c r="F48" s="23">
        <f t="shared" si="8"/>
        <v>9200000</v>
      </c>
      <c r="G48" s="11">
        <f t="shared" si="7"/>
        <v>7731092.4369747899</v>
      </c>
      <c r="H48">
        <f t="shared" si="3"/>
        <v>1932773.1092436975</v>
      </c>
      <c r="I48" s="10">
        <f t="shared" si="4"/>
        <v>1932773</v>
      </c>
    </row>
    <row r="49" spans="1:9" ht="15.75" customHeight="1" thickBot="1" x14ac:dyDescent="0.3">
      <c r="A49" s="27" t="s">
        <v>127</v>
      </c>
      <c r="B49" s="4" t="s">
        <v>7</v>
      </c>
      <c r="C49" s="28" t="s">
        <v>127</v>
      </c>
      <c r="D49" s="35">
        <v>2340000</v>
      </c>
      <c r="E49" s="36">
        <v>4</v>
      </c>
      <c r="F49" s="23">
        <f t="shared" si="8"/>
        <v>9360000</v>
      </c>
      <c r="G49" s="11">
        <f t="shared" si="7"/>
        <v>7865546.218487395</v>
      </c>
      <c r="H49">
        <f t="shared" si="3"/>
        <v>1966386.5546218487</v>
      </c>
      <c r="I49" s="10">
        <f t="shared" si="4"/>
        <v>1966387</v>
      </c>
    </row>
    <row r="50" spans="1:9" ht="15.75" customHeight="1" thickBot="1" x14ac:dyDescent="0.3">
      <c r="A50" s="29" t="s">
        <v>128</v>
      </c>
      <c r="B50" s="4" t="s">
        <v>7</v>
      </c>
      <c r="C50" s="30" t="s">
        <v>128</v>
      </c>
      <c r="D50" s="35">
        <v>65000</v>
      </c>
      <c r="E50" s="36">
        <v>4</v>
      </c>
      <c r="F50" s="23">
        <f t="shared" si="8"/>
        <v>260000</v>
      </c>
      <c r="G50" s="11">
        <f t="shared" si="7"/>
        <v>218487.3949579832</v>
      </c>
      <c r="H50">
        <f t="shared" si="3"/>
        <v>54621.848739495799</v>
      </c>
      <c r="I50" s="10">
        <f t="shared" si="4"/>
        <v>54622</v>
      </c>
    </row>
    <row r="51" spans="1:9" ht="15.75" customHeight="1" thickBot="1" x14ac:dyDescent="0.3">
      <c r="A51" s="28" t="s">
        <v>129</v>
      </c>
      <c r="B51" s="4" t="s">
        <v>7</v>
      </c>
      <c r="C51" s="28" t="s">
        <v>129</v>
      </c>
      <c r="D51" s="24">
        <v>2340000</v>
      </c>
      <c r="E51" s="25">
        <v>4</v>
      </c>
      <c r="F51" s="23">
        <f t="shared" si="8"/>
        <v>9360000</v>
      </c>
      <c r="G51" s="11">
        <f t="shared" si="7"/>
        <v>7865546.218487395</v>
      </c>
      <c r="H51">
        <f t="shared" si="3"/>
        <v>1966386.5546218487</v>
      </c>
      <c r="I51" s="10">
        <f t="shared" si="4"/>
        <v>1966387</v>
      </c>
    </row>
    <row r="52" spans="1:9" ht="33.75" thickBot="1" x14ac:dyDescent="0.3">
      <c r="A52" s="28" t="s">
        <v>130</v>
      </c>
      <c r="B52" s="4" t="s">
        <v>7</v>
      </c>
      <c r="C52" s="28" t="s">
        <v>130</v>
      </c>
      <c r="D52" s="24">
        <v>850000</v>
      </c>
      <c r="E52" s="25">
        <v>8</v>
      </c>
      <c r="F52" s="23">
        <f t="shared" si="8"/>
        <v>6800000</v>
      </c>
      <c r="G52" s="11">
        <f t="shared" si="7"/>
        <v>5714285.7142857146</v>
      </c>
      <c r="H52">
        <f t="shared" si="3"/>
        <v>714285.71428571432</v>
      </c>
      <c r="I52" s="10">
        <f t="shared" si="4"/>
        <v>714286</v>
      </c>
    </row>
    <row r="53" spans="1:9" ht="15" customHeight="1" thickBot="1" x14ac:dyDescent="0.3">
      <c r="A53" s="28" t="s">
        <v>131</v>
      </c>
      <c r="B53" s="4" t="s">
        <v>7</v>
      </c>
      <c r="C53" s="28" t="s">
        <v>131</v>
      </c>
      <c r="D53" s="24">
        <v>1499999</v>
      </c>
      <c r="E53" s="25">
        <v>4</v>
      </c>
      <c r="F53" s="23">
        <f t="shared" si="8"/>
        <v>5999996</v>
      </c>
      <c r="G53" s="11">
        <f t="shared" si="7"/>
        <v>5042013.4453781517</v>
      </c>
      <c r="H53">
        <f t="shared" si="3"/>
        <v>1260503.3613445379</v>
      </c>
      <c r="I53" s="10">
        <f t="shared" si="4"/>
        <v>1260503</v>
      </c>
    </row>
    <row r="54" spans="1:9" ht="15" customHeight="1" thickBot="1" x14ac:dyDescent="0.3">
      <c r="A54" s="28" t="s">
        <v>134</v>
      </c>
      <c r="B54" s="4" t="s">
        <v>7</v>
      </c>
      <c r="C54" s="28" t="s">
        <v>132</v>
      </c>
      <c r="D54" s="24">
        <v>115000</v>
      </c>
      <c r="E54" s="25">
        <v>4</v>
      </c>
      <c r="F54" s="23">
        <f t="shared" si="8"/>
        <v>460000</v>
      </c>
      <c r="G54" s="11">
        <f t="shared" si="7"/>
        <v>386554.62184873951</v>
      </c>
      <c r="H54">
        <f t="shared" si="3"/>
        <v>96638.655462184877</v>
      </c>
      <c r="I54" s="10">
        <f t="shared" si="4"/>
        <v>96639</v>
      </c>
    </row>
    <row r="55" spans="1:9" ht="30" customHeight="1" thickBot="1" x14ac:dyDescent="0.3">
      <c r="A55" s="28" t="s">
        <v>135</v>
      </c>
      <c r="B55" s="4" t="s">
        <v>7</v>
      </c>
      <c r="C55" s="28" t="s">
        <v>133</v>
      </c>
      <c r="D55" s="24">
        <v>65000</v>
      </c>
      <c r="E55" s="25">
        <v>4</v>
      </c>
      <c r="F55" s="23">
        <f t="shared" si="8"/>
        <v>260000</v>
      </c>
      <c r="G55" s="11">
        <f t="shared" si="7"/>
        <v>218487.3949579832</v>
      </c>
      <c r="H55">
        <f t="shared" si="3"/>
        <v>54621.848739495799</v>
      </c>
      <c r="I55" s="10">
        <f t="shared" si="4"/>
        <v>54622</v>
      </c>
    </row>
    <row r="56" spans="1:9" ht="15" customHeight="1" thickBot="1" x14ac:dyDescent="0.3">
      <c r="A56" s="27" t="s">
        <v>138</v>
      </c>
      <c r="B56" s="4" t="s">
        <v>7</v>
      </c>
      <c r="C56" s="28" t="s">
        <v>129</v>
      </c>
      <c r="D56" s="24">
        <v>2340000</v>
      </c>
      <c r="E56" s="25">
        <v>5</v>
      </c>
      <c r="F56" s="23">
        <f t="shared" si="8"/>
        <v>11700000</v>
      </c>
      <c r="G56" s="11">
        <f t="shared" si="7"/>
        <v>9831932.7731092442</v>
      </c>
      <c r="H56">
        <f t="shared" si="3"/>
        <v>1966386.5546218487</v>
      </c>
      <c r="I56" s="10">
        <f t="shared" si="4"/>
        <v>1966387</v>
      </c>
    </row>
    <row r="57" spans="1:9" ht="15" customHeight="1" thickBot="1" x14ac:dyDescent="0.3">
      <c r="A57" s="27" t="s">
        <v>139</v>
      </c>
      <c r="B57" s="4" t="s">
        <v>7</v>
      </c>
      <c r="C57" s="28" t="s">
        <v>130</v>
      </c>
      <c r="D57" s="24">
        <v>590000</v>
      </c>
      <c r="E57" s="25">
        <v>10</v>
      </c>
      <c r="F57" s="23">
        <f t="shared" si="8"/>
        <v>5900000</v>
      </c>
      <c r="G57" s="11">
        <f t="shared" si="7"/>
        <v>4957983.1932773106</v>
      </c>
      <c r="H57">
        <f t="shared" si="3"/>
        <v>495798.31932773109</v>
      </c>
      <c r="I57" s="10">
        <f t="shared" si="4"/>
        <v>495798</v>
      </c>
    </row>
    <row r="58" spans="1:9" ht="15" customHeight="1" thickBot="1" x14ac:dyDescent="0.3">
      <c r="A58" s="28" t="s">
        <v>136</v>
      </c>
      <c r="B58" s="4" t="s">
        <v>7</v>
      </c>
      <c r="C58" s="41" t="s">
        <v>132</v>
      </c>
      <c r="D58" s="24">
        <v>115000</v>
      </c>
      <c r="E58" s="25">
        <v>5</v>
      </c>
      <c r="F58" s="23">
        <f t="shared" si="8"/>
        <v>575000</v>
      </c>
      <c r="G58" s="11">
        <f t="shared" si="7"/>
        <v>483193.27731092437</v>
      </c>
      <c r="H58">
        <f t="shared" si="3"/>
        <v>96638.655462184877</v>
      </c>
      <c r="I58" s="10">
        <f t="shared" si="4"/>
        <v>96639</v>
      </c>
    </row>
    <row r="59" spans="1:9" ht="15" customHeight="1" thickBot="1" x14ac:dyDescent="0.3">
      <c r="A59" s="28" t="s">
        <v>137</v>
      </c>
      <c r="B59" s="4" t="s">
        <v>7</v>
      </c>
      <c r="C59" s="28" t="s">
        <v>133</v>
      </c>
      <c r="D59" s="24">
        <v>45000</v>
      </c>
      <c r="E59" s="25">
        <v>5</v>
      </c>
      <c r="F59" s="23">
        <f t="shared" si="8"/>
        <v>225000</v>
      </c>
      <c r="G59" s="11">
        <f t="shared" si="7"/>
        <v>189075.63025210085</v>
      </c>
      <c r="H59">
        <f t="shared" si="3"/>
        <v>37815.126050420171</v>
      </c>
      <c r="I59" s="10">
        <f t="shared" si="4"/>
        <v>37815</v>
      </c>
    </row>
    <row r="60" spans="1:9" ht="15" customHeight="1" thickBot="1" x14ac:dyDescent="0.3">
      <c r="A60" s="37" t="s">
        <v>141</v>
      </c>
      <c r="B60" s="4" t="s">
        <v>7</v>
      </c>
      <c r="C60" s="37" t="s">
        <v>140</v>
      </c>
      <c r="D60" s="24">
        <v>64900</v>
      </c>
      <c r="E60" s="25">
        <v>24</v>
      </c>
      <c r="F60" s="23">
        <f t="shared" si="8"/>
        <v>1557600</v>
      </c>
      <c r="G60" s="11">
        <f t="shared" si="7"/>
        <v>1308907.5630252101</v>
      </c>
      <c r="H60">
        <f t="shared" si="3"/>
        <v>54537.815126050424</v>
      </c>
      <c r="I60" s="10">
        <f t="shared" si="4"/>
        <v>54538</v>
      </c>
    </row>
    <row r="61" spans="1:9" ht="15" customHeight="1" thickBot="1" x14ac:dyDescent="0.3">
      <c r="A61" s="28" t="s">
        <v>145</v>
      </c>
      <c r="B61" s="4" t="s">
        <v>7</v>
      </c>
      <c r="C61" s="37" t="s">
        <v>142</v>
      </c>
      <c r="D61" s="24">
        <v>74042</v>
      </c>
      <c r="E61" s="25">
        <v>60</v>
      </c>
      <c r="F61" s="23">
        <f t="shared" si="8"/>
        <v>4442520</v>
      </c>
      <c r="G61" s="11">
        <f t="shared" si="7"/>
        <v>3733210.0840336136</v>
      </c>
      <c r="H61">
        <f t="shared" si="3"/>
        <v>62220.168067226892</v>
      </c>
      <c r="I61" s="10">
        <f t="shared" si="4"/>
        <v>62220</v>
      </c>
    </row>
    <row r="62" spans="1:9" ht="15" customHeight="1" thickBot="1" x14ac:dyDescent="0.3">
      <c r="A62" s="28" t="s">
        <v>143</v>
      </c>
      <c r="B62" s="4" t="s">
        <v>7</v>
      </c>
      <c r="C62" s="37" t="s">
        <v>143</v>
      </c>
      <c r="D62" s="24">
        <v>498000</v>
      </c>
      <c r="E62" s="25">
        <v>3</v>
      </c>
      <c r="F62" s="23">
        <f t="shared" si="8"/>
        <v>1494000</v>
      </c>
      <c r="G62" s="11">
        <f t="shared" si="7"/>
        <v>1255462.1848739495</v>
      </c>
      <c r="H62">
        <f t="shared" si="3"/>
        <v>418487.39495798323</v>
      </c>
      <c r="I62" s="10">
        <f t="shared" si="4"/>
        <v>418487</v>
      </c>
    </row>
    <row r="63" spans="1:9" ht="15" customHeight="1" thickBot="1" x14ac:dyDescent="0.3">
      <c r="A63" s="28" t="s">
        <v>146</v>
      </c>
      <c r="B63" s="4" t="s">
        <v>7</v>
      </c>
      <c r="C63" s="37" t="s">
        <v>144</v>
      </c>
      <c r="D63" s="24">
        <v>793500</v>
      </c>
      <c r="E63" s="25">
        <v>3</v>
      </c>
      <c r="F63" s="23">
        <f t="shared" si="8"/>
        <v>2380500</v>
      </c>
      <c r="G63" s="11">
        <f t="shared" si="7"/>
        <v>2000420.1680672269</v>
      </c>
      <c r="H63">
        <f t="shared" si="3"/>
        <v>666806.72268907563</v>
      </c>
      <c r="I63" s="10">
        <f t="shared" si="4"/>
        <v>666807</v>
      </c>
    </row>
    <row r="64" spans="1:9" ht="15" customHeight="1" thickBot="1" x14ac:dyDescent="0.3">
      <c r="A64" s="28" t="s">
        <v>147</v>
      </c>
      <c r="B64" s="4" t="s">
        <v>7</v>
      </c>
      <c r="C64" s="28" t="s">
        <v>147</v>
      </c>
      <c r="D64" s="24">
        <v>650000</v>
      </c>
      <c r="E64" s="25">
        <v>20</v>
      </c>
      <c r="F64" s="23">
        <f t="shared" si="8"/>
        <v>13000000</v>
      </c>
      <c r="G64" s="11">
        <f t="shared" si="7"/>
        <v>10924369.74789916</v>
      </c>
      <c r="H64">
        <f t="shared" si="3"/>
        <v>546218.48739495804</v>
      </c>
      <c r="I64" s="10">
        <f t="shared" si="4"/>
        <v>546218</v>
      </c>
    </row>
    <row r="65" spans="1:9" ht="15" customHeight="1" thickBot="1" x14ac:dyDescent="0.3">
      <c r="A65" s="28" t="s">
        <v>148</v>
      </c>
      <c r="B65" s="4" t="s">
        <v>7</v>
      </c>
      <c r="C65" s="28" t="s">
        <v>148</v>
      </c>
      <c r="D65" s="24">
        <v>231367</v>
      </c>
      <c r="E65" s="25">
        <v>20</v>
      </c>
      <c r="F65" s="23">
        <f t="shared" si="8"/>
        <v>4627340</v>
      </c>
      <c r="G65" s="11">
        <f t="shared" si="7"/>
        <v>3888521.0084033613</v>
      </c>
      <c r="H65">
        <f t="shared" si="3"/>
        <v>194426.05042016806</v>
      </c>
      <c r="I65" s="10">
        <f t="shared" si="4"/>
        <v>194426</v>
      </c>
    </row>
    <row r="66" spans="1:9" ht="15" customHeight="1" thickBot="1" x14ac:dyDescent="0.3">
      <c r="A66" s="28" t="s">
        <v>149</v>
      </c>
      <c r="B66" s="4" t="s">
        <v>7</v>
      </c>
      <c r="C66" s="28" t="s">
        <v>149</v>
      </c>
      <c r="D66" s="24">
        <v>65500</v>
      </c>
      <c r="E66" s="25">
        <v>20</v>
      </c>
      <c r="F66" s="23">
        <f t="shared" si="8"/>
        <v>1310000</v>
      </c>
      <c r="G66" s="11">
        <f t="shared" si="7"/>
        <v>1100840.3361344538</v>
      </c>
      <c r="H66">
        <f t="shared" si="3"/>
        <v>55042.016806722691</v>
      </c>
      <c r="I66" s="10">
        <f t="shared" si="4"/>
        <v>55042</v>
      </c>
    </row>
    <row r="67" spans="1:9" ht="15" customHeight="1" thickBot="1" x14ac:dyDescent="0.3">
      <c r="A67" s="28" t="s">
        <v>150</v>
      </c>
      <c r="B67" s="4" t="s">
        <v>7</v>
      </c>
      <c r="C67" s="28" t="s">
        <v>150</v>
      </c>
      <c r="D67" s="24">
        <v>280000</v>
      </c>
      <c r="E67" s="25">
        <v>16</v>
      </c>
      <c r="F67" s="23">
        <f t="shared" si="8"/>
        <v>4480000</v>
      </c>
      <c r="G67" s="11">
        <f t="shared" si="7"/>
        <v>3764705.8823529412</v>
      </c>
      <c r="H67">
        <f t="shared" si="3"/>
        <v>235294.11764705883</v>
      </c>
      <c r="I67" s="10">
        <f t="shared" si="4"/>
        <v>235294</v>
      </c>
    </row>
    <row r="68" spans="1:9" ht="15" customHeight="1" thickBot="1" x14ac:dyDescent="0.3">
      <c r="A68" s="28" t="s">
        <v>151</v>
      </c>
      <c r="B68" s="4" t="s">
        <v>7</v>
      </c>
      <c r="C68" s="28" t="s">
        <v>151</v>
      </c>
      <c r="D68" s="24">
        <v>56000</v>
      </c>
      <c r="E68" s="25">
        <v>72</v>
      </c>
      <c r="F68" s="23">
        <f t="shared" si="8"/>
        <v>4032000</v>
      </c>
      <c r="G68" s="11">
        <f t="shared" si="7"/>
        <v>3388235.2941176472</v>
      </c>
      <c r="H68">
        <f t="shared" si="3"/>
        <v>47058.823529411762</v>
      </c>
      <c r="I68" s="10">
        <f t="shared" si="4"/>
        <v>47059</v>
      </c>
    </row>
    <row r="69" spans="1:9" ht="15" customHeight="1" thickBot="1" x14ac:dyDescent="0.3">
      <c r="A69" s="28" t="s">
        <v>152</v>
      </c>
      <c r="B69" s="4" t="s">
        <v>7</v>
      </c>
      <c r="C69" s="28" t="s">
        <v>152</v>
      </c>
      <c r="D69" s="24">
        <v>35000</v>
      </c>
      <c r="E69" s="25">
        <v>144</v>
      </c>
      <c r="F69" s="23">
        <f t="shared" si="8"/>
        <v>5040000</v>
      </c>
      <c r="G69" s="11">
        <f t="shared" si="7"/>
        <v>4235294.1176470593</v>
      </c>
      <c r="H69">
        <f t="shared" si="3"/>
        <v>29411.764705882353</v>
      </c>
      <c r="I69" s="10">
        <f t="shared" si="4"/>
        <v>29412</v>
      </c>
    </row>
    <row r="70" spans="1:9" ht="15.75" customHeight="1" thickBot="1" x14ac:dyDescent="0.3">
      <c r="A70" s="28" t="s">
        <v>153</v>
      </c>
      <c r="B70" s="4" t="s">
        <v>7</v>
      </c>
      <c r="C70" s="28" t="s">
        <v>153</v>
      </c>
      <c r="D70" s="24">
        <v>245000</v>
      </c>
      <c r="E70" s="25">
        <v>12</v>
      </c>
      <c r="F70" s="23">
        <f t="shared" si="8"/>
        <v>2940000</v>
      </c>
      <c r="G70" s="11">
        <f t="shared" si="7"/>
        <v>2470588.2352941176</v>
      </c>
      <c r="H70">
        <f t="shared" si="3"/>
        <v>205882.35294117648</v>
      </c>
      <c r="I70" s="10">
        <f t="shared" si="4"/>
        <v>205882</v>
      </c>
    </row>
    <row r="71" spans="1:9" ht="15.75" customHeight="1" x14ac:dyDescent="0.25">
      <c r="A71" s="91" t="s">
        <v>154</v>
      </c>
      <c r="B71" s="91"/>
      <c r="C71" s="91"/>
      <c r="D71" s="91"/>
      <c r="E71" s="92"/>
      <c r="F71" s="22">
        <f>SUM(G36:G70,F32:F35,G20:G31,F6:F19)</f>
        <v>1451989335.2305939</v>
      </c>
      <c r="G71" s="11">
        <f t="shared" si="7"/>
        <v>1220159105.2357931</v>
      </c>
    </row>
    <row r="72" spans="1:9" ht="15.75" customHeight="1" x14ac:dyDescent="0.25">
      <c r="A72" s="91" t="s">
        <v>157</v>
      </c>
      <c r="B72" s="91"/>
      <c r="C72" s="91"/>
      <c r="D72" s="91"/>
      <c r="E72" s="92" t="s">
        <v>155</v>
      </c>
      <c r="F72" s="21">
        <f>+F71*19%</f>
        <v>275877973.69381285</v>
      </c>
      <c r="G72" s="11"/>
    </row>
    <row r="73" spans="1:9" ht="15.75" customHeight="1" x14ac:dyDescent="0.25">
      <c r="A73" s="91" t="s">
        <v>156</v>
      </c>
      <c r="B73" s="91"/>
      <c r="C73" s="91"/>
      <c r="D73" s="91"/>
      <c r="E73" s="92"/>
      <c r="F73" s="22">
        <f>+F71+F72</f>
        <v>1727867308.9244068</v>
      </c>
      <c r="G73" s="11"/>
    </row>
    <row r="74" spans="1:9" ht="15.75" thickBot="1" x14ac:dyDescent="0.3">
      <c r="A74" s="3" t="s">
        <v>51</v>
      </c>
      <c r="B74" s="4" t="s">
        <v>7</v>
      </c>
      <c r="C74" s="4" t="s">
        <v>52</v>
      </c>
      <c r="D74" s="5">
        <v>40000000</v>
      </c>
      <c r="E74" s="16">
        <v>1</v>
      </c>
      <c r="F74" s="18">
        <v>200000000</v>
      </c>
      <c r="G74" s="11"/>
      <c r="H74" s="12"/>
    </row>
    <row r="75" spans="1:9" ht="15.75" thickBot="1" x14ac:dyDescent="0.3">
      <c r="A75" s="3" t="s">
        <v>53</v>
      </c>
      <c r="B75" s="4" t="s">
        <v>7</v>
      </c>
      <c r="C75" s="4" t="s">
        <v>54</v>
      </c>
      <c r="D75" s="5">
        <v>3300000</v>
      </c>
      <c r="E75" s="16">
        <v>10</v>
      </c>
      <c r="F75" s="18">
        <v>33000000</v>
      </c>
      <c r="G75" s="11"/>
      <c r="H75" s="12"/>
    </row>
    <row r="76" spans="1:9" ht="15.75" thickBot="1" x14ac:dyDescent="0.3">
      <c r="A76" s="3" t="s">
        <v>78</v>
      </c>
      <c r="B76" s="4" t="s">
        <v>7</v>
      </c>
      <c r="C76" s="4"/>
      <c r="D76" s="5"/>
      <c r="E76" s="16"/>
      <c r="F76" s="18">
        <v>15000000</v>
      </c>
      <c r="G76" s="11"/>
      <c r="H76" s="12"/>
    </row>
    <row r="77" spans="1:9" ht="15.75" thickBot="1" x14ac:dyDescent="0.3">
      <c r="A77" s="3" t="s">
        <v>59</v>
      </c>
      <c r="B77" s="4" t="s">
        <v>7</v>
      </c>
      <c r="C77" s="4" t="s">
        <v>59</v>
      </c>
      <c r="D77" s="5">
        <v>110000000</v>
      </c>
      <c r="E77" s="16">
        <v>1</v>
      </c>
      <c r="F77" s="18">
        <v>270000000</v>
      </c>
      <c r="G77" s="11"/>
      <c r="H77" s="12"/>
    </row>
    <row r="78" spans="1:9" ht="15.75" thickBot="1" x14ac:dyDescent="0.3">
      <c r="A78" s="3" t="s">
        <v>79</v>
      </c>
      <c r="B78" s="4" t="s">
        <v>7</v>
      </c>
      <c r="C78" s="4" t="s">
        <v>55</v>
      </c>
      <c r="D78" s="5">
        <f>100000000-16108999</f>
        <v>83891001</v>
      </c>
      <c r="E78" s="16">
        <v>1</v>
      </c>
      <c r="F78" s="18">
        <v>110000000</v>
      </c>
      <c r="G78" s="11"/>
      <c r="H78" s="12"/>
    </row>
    <row r="79" spans="1:9" ht="19.5" thickBot="1" x14ac:dyDescent="0.3">
      <c r="A79" s="83" t="s">
        <v>56</v>
      </c>
      <c r="B79" s="84"/>
      <c r="C79" s="84"/>
      <c r="D79" s="84"/>
      <c r="E79" s="85"/>
      <c r="F79" s="42">
        <f>+F73</f>
        <v>1727867308.9244068</v>
      </c>
    </row>
    <row r="80" spans="1:9" ht="19.5" thickBot="1" x14ac:dyDescent="0.3">
      <c r="A80" s="86" t="s">
        <v>57</v>
      </c>
      <c r="B80" s="87"/>
      <c r="C80" s="87"/>
      <c r="D80" s="87"/>
      <c r="E80" s="88"/>
      <c r="F80" s="43">
        <f>SUM(F74:F78)</f>
        <v>628000000</v>
      </c>
    </row>
    <row r="81" spans="1:8" ht="19.5" thickBot="1" x14ac:dyDescent="0.3">
      <c r="A81" s="86" t="s">
        <v>58</v>
      </c>
      <c r="B81" s="87"/>
      <c r="C81" s="87"/>
      <c r="D81" s="87"/>
      <c r="E81" s="88"/>
      <c r="F81" s="43">
        <f>SUM(F79:F80)</f>
        <v>2355867308.924407</v>
      </c>
    </row>
    <row r="82" spans="1:8" x14ac:dyDescent="0.25">
      <c r="G82" s="11"/>
      <c r="H82" s="12"/>
    </row>
    <row r="83" spans="1:8" x14ac:dyDescent="0.25">
      <c r="G83" s="11"/>
      <c r="H83" s="12"/>
    </row>
    <row r="84" spans="1:8" ht="15" customHeight="1" x14ac:dyDescent="0.25">
      <c r="G84" s="11"/>
      <c r="H84" s="12"/>
    </row>
    <row r="85" spans="1:8" ht="15" customHeight="1" x14ac:dyDescent="0.25">
      <c r="C85" s="39" t="s">
        <v>151</v>
      </c>
      <c r="D85" s="40"/>
      <c r="G85" s="1"/>
    </row>
    <row r="86" spans="1:8" ht="15" customHeight="1" x14ac:dyDescent="0.25">
      <c r="C86" s="39" t="s">
        <v>152</v>
      </c>
      <c r="D86" s="40"/>
    </row>
    <row r="87" spans="1:8" ht="15" customHeight="1" x14ac:dyDescent="0.25">
      <c r="C87" s="39" t="s">
        <v>153</v>
      </c>
      <c r="D87" s="40"/>
      <c r="E87" s="13"/>
    </row>
  </sheetData>
  <mergeCells count="10">
    <mergeCell ref="A71:E71"/>
    <mergeCell ref="A73:E73"/>
    <mergeCell ref="A72:E72"/>
    <mergeCell ref="A81:E81"/>
    <mergeCell ref="A1:F1"/>
    <mergeCell ref="A2:F2"/>
    <mergeCell ref="A3:F3"/>
    <mergeCell ref="A4:F4"/>
    <mergeCell ref="A79:E79"/>
    <mergeCell ref="A80:E80"/>
  </mergeCells>
  <dataValidations count="5">
    <dataValidation type="list" allowBlank="1" showInputMessage="1" showErrorMessage="1" sqref="A10:A16" xr:uid="{00000000-0002-0000-0100-000000000000}">
      <formula1>INDIRECT(SUBSTITUTE(#REF!," ","")&amp;G8)</formula1>
    </dataValidation>
    <dataValidation type="list" allowBlank="1" showInputMessage="1" showErrorMessage="1" sqref="A32" xr:uid="{00000000-0002-0000-0100-000001000000}">
      <formula1>INDIRECT(SUBSTITUTE(#REF!," ","")&amp;#REF!)</formula1>
    </dataValidation>
    <dataValidation type="list" allowBlank="1" showInputMessage="1" showErrorMessage="1" sqref="A17:A18" xr:uid="{00000000-0002-0000-0100-000002000000}">
      <formula1>INDIRECT(SUBSTITUTE(#REF!," ","")&amp;F30)</formula1>
    </dataValidation>
    <dataValidation type="list" allowBlank="1" showInputMessage="1" showErrorMessage="1" sqref="A33:A35" xr:uid="{00000000-0002-0000-0100-000003000000}">
      <formula1>INDIRECT(SUBSTITUTE(#REF!," ","")&amp;D48)</formula1>
    </dataValidation>
    <dataValidation type="list" allowBlank="1" showInputMessage="1" showErrorMessage="1" sqref="A9" xr:uid="{00000000-0002-0000-0100-000004000000}">
      <formula1>INDIRECT(SUBSTITUTE(#REF!," ","")&amp;XFD9)</formula1>
    </dataValidation>
  </dataValidations>
  <pageMargins left="0.7" right="0.7" top="0.75" bottom="0.75" header="0.3" footer="0.3"/>
  <pageSetup scale="61" orientation="portrait" horizontalDpi="4294967295" verticalDpi="4294967295" r:id="rId1"/>
  <colBreaks count="1" manualBreakCount="1">
    <brk id="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9:D15"/>
  <sheetViews>
    <sheetView workbookViewId="0">
      <selection activeCell="D9" sqref="D9:D15"/>
    </sheetView>
  </sheetViews>
  <sheetFormatPr baseColWidth="10" defaultRowHeight="15" x14ac:dyDescent="0.25"/>
  <sheetData>
    <row r="9" spans="4:4" x14ac:dyDescent="0.25">
      <c r="D9">
        <v>2923009508</v>
      </c>
    </row>
    <row r="10" spans="4:4" x14ac:dyDescent="0.25">
      <c r="D10">
        <v>338918517</v>
      </c>
    </row>
    <row r="11" spans="4:4" x14ac:dyDescent="0.25">
      <c r="D11">
        <v>240265436</v>
      </c>
    </row>
    <row r="12" spans="4:4" x14ac:dyDescent="0.25">
      <c r="D12">
        <v>290771200</v>
      </c>
    </row>
    <row r="13" spans="4:4" x14ac:dyDescent="0.25">
      <c r="D13">
        <v>68600000</v>
      </c>
    </row>
    <row r="14" spans="4:4" x14ac:dyDescent="0.25">
      <c r="D14">
        <v>29077120</v>
      </c>
    </row>
    <row r="15" spans="4:4" x14ac:dyDescent="0.25">
      <c r="D15">
        <f>SUM(D9:D14)</f>
        <v>3890641781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67"/>
  <sheetViews>
    <sheetView showGridLines="0" tabSelected="1" zoomScale="80" zoomScaleNormal="80" workbookViewId="0">
      <selection activeCell="E102" sqref="E102:AO102"/>
    </sheetView>
  </sheetViews>
  <sheetFormatPr baseColWidth="10" defaultColWidth="11.5703125" defaultRowHeight="15.75" x14ac:dyDescent="0.25"/>
  <cols>
    <col min="1" max="1" width="15.28515625" style="71" customWidth="1"/>
    <col min="2" max="2" width="14.85546875" style="59" customWidth="1"/>
    <col min="3" max="3" width="21.7109375" style="59" customWidth="1"/>
    <col min="4" max="4" width="36.7109375" style="60" customWidth="1"/>
    <col min="5" max="10" width="14.140625" style="59" customWidth="1"/>
    <col min="11" max="32" width="14.140625" style="71" customWidth="1"/>
    <col min="33" max="41" width="11.5703125" style="71"/>
    <col min="42" max="42" width="11.5703125" style="44" customWidth="1"/>
    <col min="43" max="43" width="20.28515625" style="45" customWidth="1"/>
    <col min="44" max="65" width="11.5703125" style="45"/>
    <col min="66" max="16384" width="11.5703125" style="46"/>
  </cols>
  <sheetData>
    <row r="1" spans="1:78" ht="18.75" customHeight="1" x14ac:dyDescent="0.25">
      <c r="A1" s="94" t="s">
        <v>305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row>
    <row r="2" spans="1:78" ht="76.150000000000006" customHeight="1" x14ac:dyDescent="0.25">
      <c r="A2" s="47" t="s">
        <v>159</v>
      </c>
      <c r="B2" s="47" t="s">
        <v>196</v>
      </c>
      <c r="C2" s="48" t="s">
        <v>199</v>
      </c>
      <c r="D2" s="47" t="s">
        <v>198</v>
      </c>
      <c r="E2" s="49" t="s">
        <v>160</v>
      </c>
      <c r="F2" s="49" t="s">
        <v>192</v>
      </c>
      <c r="G2" s="82" t="s">
        <v>161</v>
      </c>
      <c r="H2" s="49" t="s">
        <v>163</v>
      </c>
      <c r="I2" s="49" t="s">
        <v>164</v>
      </c>
      <c r="J2" s="49" t="s">
        <v>162</v>
      </c>
      <c r="K2" s="49" t="s">
        <v>165</v>
      </c>
      <c r="L2" s="49" t="s">
        <v>166</v>
      </c>
      <c r="M2" s="49" t="s">
        <v>167</v>
      </c>
      <c r="N2" s="49" t="s">
        <v>168</v>
      </c>
      <c r="O2" s="49" t="s">
        <v>169</v>
      </c>
      <c r="P2" s="49" t="s">
        <v>170</v>
      </c>
      <c r="Q2" s="49" t="s">
        <v>193</v>
      </c>
      <c r="R2" s="49" t="s">
        <v>171</v>
      </c>
      <c r="S2" s="49" t="s">
        <v>172</v>
      </c>
      <c r="T2" s="49" t="s">
        <v>173</v>
      </c>
      <c r="U2" s="49" t="s">
        <v>174</v>
      </c>
      <c r="V2" s="49" t="s">
        <v>175</v>
      </c>
      <c r="W2" s="49" t="s">
        <v>176</v>
      </c>
      <c r="X2" s="49" t="s">
        <v>177</v>
      </c>
      <c r="Y2" s="49" t="s">
        <v>178</v>
      </c>
      <c r="Z2" s="49" t="s">
        <v>179</v>
      </c>
      <c r="AA2" s="49" t="s">
        <v>180</v>
      </c>
      <c r="AB2" s="49" t="s">
        <v>181</v>
      </c>
      <c r="AC2" s="49" t="s">
        <v>182</v>
      </c>
      <c r="AD2" s="49" t="s">
        <v>183</v>
      </c>
      <c r="AE2" s="49" t="s">
        <v>184</v>
      </c>
      <c r="AF2" s="49" t="s">
        <v>185</v>
      </c>
      <c r="AG2" s="49" t="s">
        <v>197</v>
      </c>
      <c r="AH2" s="49" t="s">
        <v>186</v>
      </c>
      <c r="AI2" s="49" t="s">
        <v>194</v>
      </c>
      <c r="AJ2" s="49" t="s">
        <v>195</v>
      </c>
      <c r="AK2" s="49" t="s">
        <v>187</v>
      </c>
      <c r="AL2" s="49" t="s">
        <v>188</v>
      </c>
      <c r="AM2" s="49" t="s">
        <v>189</v>
      </c>
      <c r="AN2" s="49" t="s">
        <v>190</v>
      </c>
      <c r="AO2" s="49" t="s">
        <v>191</v>
      </c>
      <c r="BX2" s="50"/>
      <c r="BY2" s="50"/>
      <c r="BZ2" s="50"/>
    </row>
    <row r="3" spans="1:78" x14ac:dyDescent="0.25">
      <c r="A3" s="51" t="s">
        <v>209</v>
      </c>
      <c r="B3" s="51" t="s">
        <v>208</v>
      </c>
      <c r="C3" s="52">
        <v>205004000065</v>
      </c>
      <c r="D3" s="53" t="s">
        <v>201</v>
      </c>
      <c r="E3" s="54">
        <v>1</v>
      </c>
      <c r="F3" s="54">
        <v>1</v>
      </c>
      <c r="G3" s="55">
        <v>1</v>
      </c>
      <c r="H3" s="54">
        <v>1</v>
      </c>
      <c r="I3" s="54">
        <v>1</v>
      </c>
      <c r="J3" s="54">
        <v>1</v>
      </c>
      <c r="K3" s="56">
        <v>1</v>
      </c>
      <c r="L3" s="52">
        <v>0</v>
      </c>
      <c r="M3" s="52">
        <v>1</v>
      </c>
      <c r="N3" s="52">
        <v>0</v>
      </c>
      <c r="O3" s="52">
        <v>0</v>
      </c>
      <c r="P3" s="52">
        <v>0</v>
      </c>
      <c r="Q3" s="52">
        <v>2</v>
      </c>
      <c r="R3" s="52">
        <v>1</v>
      </c>
      <c r="S3" s="52">
        <v>2</v>
      </c>
      <c r="T3" s="52">
        <v>1</v>
      </c>
      <c r="U3" s="52">
        <v>0</v>
      </c>
      <c r="V3" s="52">
        <v>1</v>
      </c>
      <c r="W3" s="52">
        <v>2</v>
      </c>
      <c r="X3" s="52">
        <v>1</v>
      </c>
      <c r="Y3" s="52">
        <v>2</v>
      </c>
      <c r="Z3" s="52">
        <v>2</v>
      </c>
      <c r="AA3" s="52">
        <v>1</v>
      </c>
      <c r="AB3" s="52">
        <v>1</v>
      </c>
      <c r="AC3" s="52">
        <v>1</v>
      </c>
      <c r="AD3" s="52">
        <v>1</v>
      </c>
      <c r="AE3" s="52">
        <v>2</v>
      </c>
      <c r="AF3" s="52">
        <v>1</v>
      </c>
      <c r="AG3" s="52">
        <v>1</v>
      </c>
      <c r="AH3" s="52">
        <v>1</v>
      </c>
      <c r="AI3" s="52">
        <v>1</v>
      </c>
      <c r="AJ3" s="52">
        <v>1</v>
      </c>
      <c r="AK3" s="52">
        <v>26</v>
      </c>
      <c r="AL3" s="52">
        <v>26</v>
      </c>
      <c r="AM3" s="52">
        <v>26</v>
      </c>
      <c r="AN3" s="52">
        <v>26</v>
      </c>
      <c r="AO3" s="52">
        <v>26</v>
      </c>
      <c r="AQ3" s="57"/>
      <c r="AX3" s="57"/>
      <c r="AY3" s="57"/>
      <c r="AZ3" s="57"/>
    </row>
    <row r="4" spans="1:78" x14ac:dyDescent="0.25">
      <c r="A4" s="51" t="s">
        <v>209</v>
      </c>
      <c r="B4" s="51" t="s">
        <v>208</v>
      </c>
      <c r="C4" s="52">
        <v>205004000073</v>
      </c>
      <c r="D4" s="53" t="s">
        <v>202</v>
      </c>
      <c r="E4" s="54">
        <v>1</v>
      </c>
      <c r="F4" s="54">
        <v>1</v>
      </c>
      <c r="G4" s="55">
        <v>1</v>
      </c>
      <c r="H4" s="54">
        <v>1</v>
      </c>
      <c r="I4" s="54">
        <v>1</v>
      </c>
      <c r="J4" s="54">
        <v>1</v>
      </c>
      <c r="K4" s="56">
        <v>0</v>
      </c>
      <c r="L4" s="52">
        <v>0</v>
      </c>
      <c r="M4" s="52">
        <v>0</v>
      </c>
      <c r="N4" s="52">
        <v>0</v>
      </c>
      <c r="O4" s="52">
        <v>0</v>
      </c>
      <c r="P4" s="52">
        <v>1</v>
      </c>
      <c r="Q4" s="52">
        <v>2</v>
      </c>
      <c r="R4" s="52">
        <v>0</v>
      </c>
      <c r="S4" s="52">
        <v>0</v>
      </c>
      <c r="T4" s="52">
        <v>0</v>
      </c>
      <c r="U4" s="52">
        <v>0</v>
      </c>
      <c r="V4" s="52">
        <v>0</v>
      </c>
      <c r="W4" s="52">
        <v>0</v>
      </c>
      <c r="X4" s="52">
        <v>0</v>
      </c>
      <c r="Y4" s="52">
        <v>2</v>
      </c>
      <c r="Z4" s="52">
        <v>2</v>
      </c>
      <c r="AA4" s="52">
        <v>1</v>
      </c>
      <c r="AB4" s="52">
        <v>1</v>
      </c>
      <c r="AC4" s="52">
        <v>1</v>
      </c>
      <c r="AD4" s="52">
        <v>1</v>
      </c>
      <c r="AE4" s="52">
        <v>2</v>
      </c>
      <c r="AF4" s="52">
        <v>0</v>
      </c>
      <c r="AG4" s="52">
        <v>0</v>
      </c>
      <c r="AH4" s="52">
        <v>0</v>
      </c>
      <c r="AI4" s="52">
        <v>1</v>
      </c>
      <c r="AJ4" s="52">
        <v>1</v>
      </c>
      <c r="AK4" s="52">
        <v>20</v>
      </c>
      <c r="AL4" s="52">
        <v>20</v>
      </c>
      <c r="AM4" s="52">
        <v>20</v>
      </c>
      <c r="AN4" s="52">
        <v>20</v>
      </c>
      <c r="AO4" s="52">
        <v>20</v>
      </c>
      <c r="AQ4" s="57"/>
      <c r="AX4" s="57"/>
      <c r="AY4" s="57"/>
      <c r="AZ4" s="57"/>
    </row>
    <row r="5" spans="1:78" x14ac:dyDescent="0.25">
      <c r="A5" s="51" t="s">
        <v>209</v>
      </c>
      <c r="B5" s="51" t="s">
        <v>208</v>
      </c>
      <c r="C5" s="52">
        <v>205004000090</v>
      </c>
      <c r="D5" s="53" t="s">
        <v>203</v>
      </c>
      <c r="E5" s="54">
        <v>1</v>
      </c>
      <c r="F5" s="54">
        <v>1</v>
      </c>
      <c r="G5" s="55">
        <v>2</v>
      </c>
      <c r="H5" s="54">
        <v>1</v>
      </c>
      <c r="I5" s="54">
        <v>1</v>
      </c>
      <c r="J5" s="54">
        <v>1</v>
      </c>
      <c r="K5" s="56">
        <v>0</v>
      </c>
      <c r="L5" s="52">
        <v>0</v>
      </c>
      <c r="M5" s="52">
        <v>0</v>
      </c>
      <c r="N5" s="52">
        <v>0</v>
      </c>
      <c r="O5" s="52">
        <v>0</v>
      </c>
      <c r="P5" s="52">
        <v>1</v>
      </c>
      <c r="Q5" s="52">
        <v>2</v>
      </c>
      <c r="R5" s="52">
        <v>0</v>
      </c>
      <c r="S5" s="52">
        <v>0</v>
      </c>
      <c r="T5" s="52">
        <v>0</v>
      </c>
      <c r="U5" s="52">
        <v>0</v>
      </c>
      <c r="V5" s="52">
        <v>0</v>
      </c>
      <c r="W5" s="52">
        <v>0</v>
      </c>
      <c r="X5" s="52">
        <v>0</v>
      </c>
      <c r="Y5" s="52">
        <v>2</v>
      </c>
      <c r="Z5" s="52">
        <v>2</v>
      </c>
      <c r="AA5" s="52">
        <v>1</v>
      </c>
      <c r="AB5" s="52">
        <v>1</v>
      </c>
      <c r="AC5" s="52">
        <v>1</v>
      </c>
      <c r="AD5" s="52">
        <v>1</v>
      </c>
      <c r="AE5" s="52">
        <v>2</v>
      </c>
      <c r="AF5" s="52">
        <v>0</v>
      </c>
      <c r="AG5" s="52">
        <v>0</v>
      </c>
      <c r="AH5" s="52">
        <v>0</v>
      </c>
      <c r="AI5" s="52">
        <v>1</v>
      </c>
      <c r="AJ5" s="52">
        <v>1</v>
      </c>
      <c r="AK5" s="52">
        <v>26</v>
      </c>
      <c r="AL5" s="52">
        <v>26</v>
      </c>
      <c r="AM5" s="52">
        <v>26</v>
      </c>
      <c r="AN5" s="52">
        <v>26</v>
      </c>
      <c r="AO5" s="52">
        <v>26</v>
      </c>
      <c r="AQ5" s="57"/>
      <c r="AX5" s="57"/>
      <c r="AY5" s="57"/>
      <c r="AZ5" s="57"/>
    </row>
    <row r="6" spans="1:78" x14ac:dyDescent="0.25">
      <c r="A6" s="51" t="s">
        <v>209</v>
      </c>
      <c r="B6" s="51" t="s">
        <v>208</v>
      </c>
      <c r="C6" s="52">
        <v>205004000111</v>
      </c>
      <c r="D6" s="53" t="s">
        <v>204</v>
      </c>
      <c r="E6" s="54">
        <v>1</v>
      </c>
      <c r="F6" s="54">
        <v>1</v>
      </c>
      <c r="G6" s="55">
        <v>0</v>
      </c>
      <c r="H6" s="54">
        <v>1</v>
      </c>
      <c r="I6" s="54">
        <v>1</v>
      </c>
      <c r="J6" s="54">
        <v>1</v>
      </c>
      <c r="K6" s="56">
        <v>0</v>
      </c>
      <c r="L6" s="52">
        <v>0</v>
      </c>
      <c r="M6" s="52">
        <v>1</v>
      </c>
      <c r="N6" s="52">
        <v>0</v>
      </c>
      <c r="O6" s="52">
        <v>0</v>
      </c>
      <c r="P6" s="52">
        <v>0</v>
      </c>
      <c r="Q6" s="52">
        <v>2</v>
      </c>
      <c r="R6" s="52">
        <v>0</v>
      </c>
      <c r="S6" s="52">
        <v>1</v>
      </c>
      <c r="T6" s="52">
        <v>0</v>
      </c>
      <c r="U6" s="52">
        <v>0</v>
      </c>
      <c r="V6" s="52">
        <v>1</v>
      </c>
      <c r="W6" s="52">
        <v>2</v>
      </c>
      <c r="X6" s="52">
        <v>1</v>
      </c>
      <c r="Y6" s="52">
        <v>2</v>
      </c>
      <c r="Z6" s="52">
        <v>2</v>
      </c>
      <c r="AA6" s="52">
        <v>1</v>
      </c>
      <c r="AB6" s="52">
        <v>1</v>
      </c>
      <c r="AC6" s="52">
        <v>1</v>
      </c>
      <c r="AD6" s="52">
        <v>1</v>
      </c>
      <c r="AE6" s="52">
        <v>2</v>
      </c>
      <c r="AF6" s="52">
        <v>1</v>
      </c>
      <c r="AG6" s="52">
        <v>1</v>
      </c>
      <c r="AH6" s="52">
        <v>1</v>
      </c>
      <c r="AI6" s="52">
        <v>1</v>
      </c>
      <c r="AJ6" s="52">
        <v>1</v>
      </c>
      <c r="AK6" s="52">
        <v>14</v>
      </c>
      <c r="AL6" s="52">
        <v>14</v>
      </c>
      <c r="AM6" s="52">
        <v>14</v>
      </c>
      <c r="AN6" s="52">
        <v>14</v>
      </c>
      <c r="AO6" s="52">
        <v>14</v>
      </c>
      <c r="AQ6" s="57"/>
      <c r="AX6" s="57"/>
      <c r="AY6" s="57"/>
      <c r="AZ6" s="57"/>
    </row>
    <row r="7" spans="1:78" x14ac:dyDescent="0.25">
      <c r="A7" s="51" t="s">
        <v>209</v>
      </c>
      <c r="B7" s="51" t="s">
        <v>208</v>
      </c>
      <c r="C7" s="52">
        <v>205004000120</v>
      </c>
      <c r="D7" s="53" t="s">
        <v>205</v>
      </c>
      <c r="E7" s="54">
        <v>1</v>
      </c>
      <c r="F7" s="54">
        <v>1</v>
      </c>
      <c r="G7" s="55">
        <v>2</v>
      </c>
      <c r="H7" s="54">
        <v>1</v>
      </c>
      <c r="I7" s="54">
        <v>1</v>
      </c>
      <c r="J7" s="54">
        <v>1</v>
      </c>
      <c r="K7" s="56">
        <v>0</v>
      </c>
      <c r="L7" s="52">
        <v>0</v>
      </c>
      <c r="M7" s="52">
        <v>0</v>
      </c>
      <c r="N7" s="52">
        <v>0</v>
      </c>
      <c r="O7" s="52">
        <v>0</v>
      </c>
      <c r="P7" s="52">
        <v>1</v>
      </c>
      <c r="Q7" s="52">
        <v>1</v>
      </c>
      <c r="R7" s="52">
        <v>1</v>
      </c>
      <c r="S7" s="52">
        <v>2</v>
      </c>
      <c r="T7" s="52">
        <v>1</v>
      </c>
      <c r="U7" s="52">
        <v>0</v>
      </c>
      <c r="V7" s="52">
        <v>1</v>
      </c>
      <c r="W7" s="52">
        <v>2</v>
      </c>
      <c r="X7" s="52">
        <v>0</v>
      </c>
      <c r="Y7" s="52">
        <v>2</v>
      </c>
      <c r="Z7" s="52">
        <v>2</v>
      </c>
      <c r="AA7" s="52">
        <v>1</v>
      </c>
      <c r="AB7" s="52">
        <v>1</v>
      </c>
      <c r="AC7" s="52">
        <v>1</v>
      </c>
      <c r="AD7" s="52">
        <v>1</v>
      </c>
      <c r="AE7" s="52">
        <v>2</v>
      </c>
      <c r="AF7" s="52">
        <v>1</v>
      </c>
      <c r="AG7" s="52">
        <v>1</v>
      </c>
      <c r="AH7" s="52">
        <v>1</v>
      </c>
      <c r="AI7" s="52">
        <v>1</v>
      </c>
      <c r="AJ7" s="52">
        <v>1</v>
      </c>
      <c r="AK7" s="52">
        <v>28</v>
      </c>
      <c r="AL7" s="52">
        <v>28</v>
      </c>
      <c r="AM7" s="52">
        <v>28</v>
      </c>
      <c r="AN7" s="52">
        <v>28</v>
      </c>
      <c r="AO7" s="52">
        <v>28</v>
      </c>
      <c r="AQ7" s="57"/>
      <c r="AX7" s="57"/>
      <c r="AY7" s="57"/>
      <c r="AZ7" s="57"/>
    </row>
    <row r="8" spans="1:78" x14ac:dyDescent="0.25">
      <c r="A8" s="51" t="s">
        <v>209</v>
      </c>
      <c r="B8" s="51" t="s">
        <v>208</v>
      </c>
      <c r="C8" s="52">
        <v>205004000154</v>
      </c>
      <c r="D8" s="53" t="s">
        <v>206</v>
      </c>
      <c r="E8" s="54">
        <v>1</v>
      </c>
      <c r="F8" s="54">
        <v>1</v>
      </c>
      <c r="G8" s="55">
        <v>1</v>
      </c>
      <c r="H8" s="54">
        <v>1</v>
      </c>
      <c r="I8" s="54">
        <v>1</v>
      </c>
      <c r="J8" s="54">
        <v>1</v>
      </c>
      <c r="K8" s="56">
        <v>1</v>
      </c>
      <c r="L8" s="52">
        <v>0</v>
      </c>
      <c r="M8" s="52">
        <v>1</v>
      </c>
      <c r="N8" s="52">
        <v>0</v>
      </c>
      <c r="O8" s="52">
        <v>0</v>
      </c>
      <c r="P8" s="52">
        <v>0</v>
      </c>
      <c r="Q8" s="52">
        <v>1</v>
      </c>
      <c r="R8" s="52">
        <v>0</v>
      </c>
      <c r="S8" s="52">
        <v>2</v>
      </c>
      <c r="T8" s="52">
        <v>1</v>
      </c>
      <c r="U8" s="52">
        <v>0</v>
      </c>
      <c r="V8" s="52">
        <v>1</v>
      </c>
      <c r="W8" s="52">
        <v>2</v>
      </c>
      <c r="X8" s="52">
        <v>1</v>
      </c>
      <c r="Y8" s="52">
        <v>2</v>
      </c>
      <c r="Z8" s="52">
        <v>2</v>
      </c>
      <c r="AA8" s="52">
        <v>1</v>
      </c>
      <c r="AB8" s="52">
        <v>1</v>
      </c>
      <c r="AC8" s="52">
        <v>1</v>
      </c>
      <c r="AD8" s="52">
        <v>1</v>
      </c>
      <c r="AE8" s="52">
        <v>2</v>
      </c>
      <c r="AF8" s="52">
        <v>1</v>
      </c>
      <c r="AG8" s="52">
        <v>1</v>
      </c>
      <c r="AH8" s="52">
        <v>1</v>
      </c>
      <c r="AI8" s="52">
        <v>1</v>
      </c>
      <c r="AJ8" s="52">
        <v>1</v>
      </c>
      <c r="AK8" s="52">
        <v>18</v>
      </c>
      <c r="AL8" s="52">
        <v>18</v>
      </c>
      <c r="AM8" s="52">
        <v>18</v>
      </c>
      <c r="AN8" s="52">
        <v>18</v>
      </c>
      <c r="AO8" s="52">
        <v>18</v>
      </c>
      <c r="AQ8" s="57"/>
      <c r="AX8" s="57"/>
      <c r="AY8" s="57"/>
      <c r="AZ8" s="57"/>
    </row>
    <row r="9" spans="1:78" x14ac:dyDescent="0.25">
      <c r="A9" s="51" t="s">
        <v>209</v>
      </c>
      <c r="B9" s="51" t="s">
        <v>208</v>
      </c>
      <c r="C9" s="52">
        <v>405004000145</v>
      </c>
      <c r="D9" s="53" t="s">
        <v>207</v>
      </c>
      <c r="E9" s="54">
        <v>1</v>
      </c>
      <c r="F9" s="54">
        <v>1</v>
      </c>
      <c r="G9" s="55">
        <v>0</v>
      </c>
      <c r="H9" s="54">
        <v>1</v>
      </c>
      <c r="I9" s="54">
        <v>1</v>
      </c>
      <c r="J9" s="54">
        <v>1</v>
      </c>
      <c r="K9" s="56">
        <v>1</v>
      </c>
      <c r="L9" s="52">
        <v>0</v>
      </c>
      <c r="M9" s="52">
        <v>1</v>
      </c>
      <c r="N9" s="52">
        <v>0</v>
      </c>
      <c r="O9" s="52">
        <v>0</v>
      </c>
      <c r="P9" s="52">
        <v>0</v>
      </c>
      <c r="Q9" s="52">
        <v>2</v>
      </c>
      <c r="R9" s="52">
        <v>1</v>
      </c>
      <c r="S9" s="52">
        <v>2</v>
      </c>
      <c r="T9" s="52">
        <v>1</v>
      </c>
      <c r="U9" s="52">
        <v>0</v>
      </c>
      <c r="V9" s="52">
        <v>1</v>
      </c>
      <c r="W9" s="52">
        <v>2</v>
      </c>
      <c r="X9" s="52">
        <v>1</v>
      </c>
      <c r="Y9" s="52">
        <v>2</v>
      </c>
      <c r="Z9" s="52">
        <v>2</v>
      </c>
      <c r="AA9" s="52">
        <v>1</v>
      </c>
      <c r="AB9" s="52">
        <v>1</v>
      </c>
      <c r="AC9" s="52">
        <v>1</v>
      </c>
      <c r="AD9" s="52">
        <v>1</v>
      </c>
      <c r="AE9" s="52">
        <v>2</v>
      </c>
      <c r="AF9" s="52">
        <v>1</v>
      </c>
      <c r="AG9" s="52">
        <v>1</v>
      </c>
      <c r="AH9" s="52">
        <v>1</v>
      </c>
      <c r="AI9" s="52">
        <v>1</v>
      </c>
      <c r="AJ9" s="52">
        <v>1</v>
      </c>
      <c r="AK9" s="52">
        <v>14</v>
      </c>
      <c r="AL9" s="52">
        <v>14</v>
      </c>
      <c r="AM9" s="52">
        <v>14</v>
      </c>
      <c r="AN9" s="52">
        <v>14</v>
      </c>
      <c r="AO9" s="52">
        <v>14</v>
      </c>
      <c r="AQ9" s="57"/>
      <c r="AX9" s="57"/>
      <c r="AY9" s="57"/>
      <c r="AZ9" s="57"/>
    </row>
    <row r="10" spans="1:78" x14ac:dyDescent="0.25">
      <c r="A10" s="51" t="s">
        <v>209</v>
      </c>
      <c r="B10" s="51" t="s">
        <v>229</v>
      </c>
      <c r="C10" s="52">
        <v>205125000020</v>
      </c>
      <c r="D10" s="53" t="s">
        <v>210</v>
      </c>
      <c r="E10" s="54">
        <v>1</v>
      </c>
      <c r="F10" s="54">
        <v>2</v>
      </c>
      <c r="G10" s="55">
        <v>15</v>
      </c>
      <c r="H10" s="54">
        <v>0</v>
      </c>
      <c r="I10" s="54">
        <v>1</v>
      </c>
      <c r="J10" s="54">
        <v>1</v>
      </c>
      <c r="K10" s="56">
        <v>1</v>
      </c>
      <c r="L10" s="52">
        <v>0</v>
      </c>
      <c r="M10" s="52">
        <v>1</v>
      </c>
      <c r="N10" s="52">
        <v>0</v>
      </c>
      <c r="O10" s="52">
        <v>1</v>
      </c>
      <c r="P10" s="52">
        <v>0</v>
      </c>
      <c r="Q10" s="52">
        <v>2</v>
      </c>
      <c r="R10" s="52">
        <v>0</v>
      </c>
      <c r="S10" s="52">
        <v>2</v>
      </c>
      <c r="T10" s="52">
        <v>2</v>
      </c>
      <c r="U10" s="52">
        <v>3</v>
      </c>
      <c r="V10" s="52">
        <v>0</v>
      </c>
      <c r="W10" s="52">
        <v>2</v>
      </c>
      <c r="X10" s="52">
        <v>4</v>
      </c>
      <c r="Y10" s="52">
        <v>4</v>
      </c>
      <c r="Z10" s="52">
        <v>2</v>
      </c>
      <c r="AA10" s="52">
        <v>3</v>
      </c>
      <c r="AB10" s="52">
        <v>1</v>
      </c>
      <c r="AC10" s="52">
        <v>2</v>
      </c>
      <c r="AD10" s="52">
        <v>2</v>
      </c>
      <c r="AE10" s="52">
        <v>2</v>
      </c>
      <c r="AF10" s="52">
        <v>1</v>
      </c>
      <c r="AG10" s="52">
        <v>1</v>
      </c>
      <c r="AH10" s="52">
        <v>3</v>
      </c>
      <c r="AI10" s="52">
        <v>2</v>
      </c>
      <c r="AJ10" s="52">
        <v>0</v>
      </c>
      <c r="AK10" s="52">
        <v>136</v>
      </c>
      <c r="AL10" s="52">
        <v>136</v>
      </c>
      <c r="AM10" s="52">
        <v>136</v>
      </c>
      <c r="AN10" s="52">
        <v>136</v>
      </c>
      <c r="AO10" s="52">
        <v>136</v>
      </c>
      <c r="AQ10" s="57"/>
      <c r="AX10" s="57"/>
      <c r="AY10" s="57"/>
      <c r="AZ10" s="57"/>
    </row>
    <row r="11" spans="1:78" x14ac:dyDescent="0.25">
      <c r="A11" s="51" t="s">
        <v>209</v>
      </c>
      <c r="B11" s="51" t="s">
        <v>229</v>
      </c>
      <c r="C11" s="52">
        <v>205125000046</v>
      </c>
      <c r="D11" s="53" t="s">
        <v>211</v>
      </c>
      <c r="E11" s="54">
        <v>1</v>
      </c>
      <c r="F11" s="54">
        <v>1</v>
      </c>
      <c r="G11" s="55">
        <v>2</v>
      </c>
      <c r="H11" s="54">
        <v>0</v>
      </c>
      <c r="I11" s="54">
        <v>1</v>
      </c>
      <c r="J11" s="54">
        <v>1</v>
      </c>
      <c r="K11" s="56">
        <v>0</v>
      </c>
      <c r="L11" s="52">
        <v>0</v>
      </c>
      <c r="M11" s="52">
        <v>0</v>
      </c>
      <c r="N11" s="52">
        <v>0</v>
      </c>
      <c r="O11" s="52">
        <v>0</v>
      </c>
      <c r="P11" s="52">
        <v>1</v>
      </c>
      <c r="Q11" s="52">
        <v>2</v>
      </c>
      <c r="R11" s="52">
        <v>0</v>
      </c>
      <c r="S11" s="52">
        <v>2</v>
      </c>
      <c r="T11" s="52">
        <v>1</v>
      </c>
      <c r="U11" s="52">
        <v>0</v>
      </c>
      <c r="V11" s="52">
        <v>0</v>
      </c>
      <c r="W11" s="52">
        <v>2</v>
      </c>
      <c r="X11" s="52">
        <v>1</v>
      </c>
      <c r="Y11" s="52">
        <v>0</v>
      </c>
      <c r="Z11" s="52">
        <v>2</v>
      </c>
      <c r="AA11" s="52">
        <v>1</v>
      </c>
      <c r="AB11" s="52">
        <v>1</v>
      </c>
      <c r="AC11" s="52">
        <v>1</v>
      </c>
      <c r="AD11" s="52">
        <v>1</v>
      </c>
      <c r="AE11" s="52">
        <v>2</v>
      </c>
      <c r="AF11" s="52">
        <v>1</v>
      </c>
      <c r="AG11" s="52">
        <v>1</v>
      </c>
      <c r="AH11" s="52">
        <v>1</v>
      </c>
      <c r="AI11" s="52">
        <v>1</v>
      </c>
      <c r="AJ11" s="52">
        <v>1</v>
      </c>
      <c r="AK11" s="52">
        <v>24</v>
      </c>
      <c r="AL11" s="52">
        <v>24</v>
      </c>
      <c r="AM11" s="52">
        <v>24</v>
      </c>
      <c r="AN11" s="52">
        <v>24</v>
      </c>
      <c r="AO11" s="52">
        <v>24</v>
      </c>
      <c r="AQ11" s="57"/>
      <c r="AX11" s="57"/>
      <c r="AY11" s="57"/>
      <c r="AZ11" s="57"/>
    </row>
    <row r="12" spans="1:78" x14ac:dyDescent="0.25">
      <c r="A12" s="51" t="s">
        <v>209</v>
      </c>
      <c r="B12" s="51" t="s">
        <v>229</v>
      </c>
      <c r="C12" s="52">
        <v>205125000062</v>
      </c>
      <c r="D12" s="53" t="s">
        <v>212</v>
      </c>
      <c r="E12" s="54">
        <v>1</v>
      </c>
      <c r="F12" s="54">
        <v>1</v>
      </c>
      <c r="G12" s="55">
        <v>8</v>
      </c>
      <c r="H12" s="54">
        <v>1</v>
      </c>
      <c r="I12" s="54">
        <v>1</v>
      </c>
      <c r="J12" s="54">
        <v>1</v>
      </c>
      <c r="K12" s="56">
        <v>0</v>
      </c>
      <c r="L12" s="52">
        <v>0</v>
      </c>
      <c r="M12" s="52">
        <v>0</v>
      </c>
      <c r="N12" s="52">
        <v>0</v>
      </c>
      <c r="O12" s="52">
        <v>0</v>
      </c>
      <c r="P12" s="52">
        <v>0</v>
      </c>
      <c r="Q12" s="52">
        <v>2</v>
      </c>
      <c r="R12" s="52">
        <v>1</v>
      </c>
      <c r="S12" s="52">
        <v>2</v>
      </c>
      <c r="T12" s="52">
        <v>2</v>
      </c>
      <c r="U12" s="52">
        <v>0</v>
      </c>
      <c r="V12" s="52">
        <v>1</v>
      </c>
      <c r="W12" s="52">
        <v>0</v>
      </c>
      <c r="X12" s="52">
        <v>2</v>
      </c>
      <c r="Y12" s="52">
        <v>3</v>
      </c>
      <c r="Z12" s="52">
        <v>2</v>
      </c>
      <c r="AA12" s="52">
        <v>2</v>
      </c>
      <c r="AB12" s="52">
        <v>1</v>
      </c>
      <c r="AC12" s="52">
        <v>2</v>
      </c>
      <c r="AD12" s="52">
        <v>2</v>
      </c>
      <c r="AE12" s="52">
        <v>2</v>
      </c>
      <c r="AF12" s="52">
        <v>1</v>
      </c>
      <c r="AG12" s="52">
        <v>1</v>
      </c>
      <c r="AH12" s="52">
        <v>2</v>
      </c>
      <c r="AI12" s="52">
        <v>1</v>
      </c>
      <c r="AJ12" s="52">
        <v>1</v>
      </c>
      <c r="AK12" s="52">
        <v>100</v>
      </c>
      <c r="AL12" s="52">
        <v>100</v>
      </c>
      <c r="AM12" s="52">
        <v>100</v>
      </c>
      <c r="AN12" s="52">
        <v>100</v>
      </c>
      <c r="AO12" s="52">
        <v>100</v>
      </c>
      <c r="AQ12" s="57"/>
      <c r="AX12" s="57"/>
      <c r="AY12" s="57"/>
      <c r="AZ12" s="57"/>
    </row>
    <row r="13" spans="1:78" x14ac:dyDescent="0.25">
      <c r="A13" s="51" t="s">
        <v>209</v>
      </c>
      <c r="B13" s="51" t="s">
        <v>229</v>
      </c>
      <c r="C13" s="52">
        <v>205125000071</v>
      </c>
      <c r="D13" s="53" t="s">
        <v>213</v>
      </c>
      <c r="E13" s="54">
        <v>1</v>
      </c>
      <c r="F13" s="54">
        <v>1</v>
      </c>
      <c r="G13" s="55">
        <v>1</v>
      </c>
      <c r="H13" s="54">
        <v>1</v>
      </c>
      <c r="I13" s="54">
        <v>1</v>
      </c>
      <c r="J13" s="54">
        <v>1</v>
      </c>
      <c r="K13" s="56">
        <v>0</v>
      </c>
      <c r="L13" s="52">
        <v>0</v>
      </c>
      <c r="M13" s="52">
        <v>0</v>
      </c>
      <c r="N13" s="52">
        <v>0</v>
      </c>
      <c r="O13" s="52">
        <v>0</v>
      </c>
      <c r="P13" s="52">
        <v>0</v>
      </c>
      <c r="Q13" s="52">
        <v>1</v>
      </c>
      <c r="R13" s="52">
        <v>1</v>
      </c>
      <c r="S13" s="52">
        <v>1</v>
      </c>
      <c r="T13" s="52">
        <v>0</v>
      </c>
      <c r="U13" s="52">
        <v>0</v>
      </c>
      <c r="V13" s="52">
        <v>1</v>
      </c>
      <c r="W13" s="52">
        <v>1</v>
      </c>
      <c r="X13" s="52">
        <v>0</v>
      </c>
      <c r="Y13" s="52">
        <v>1</v>
      </c>
      <c r="Z13" s="52">
        <v>2</v>
      </c>
      <c r="AA13" s="52">
        <v>1</v>
      </c>
      <c r="AB13" s="52">
        <v>1</v>
      </c>
      <c r="AC13" s="52">
        <v>1</v>
      </c>
      <c r="AD13" s="52">
        <v>1</v>
      </c>
      <c r="AE13" s="52">
        <v>2</v>
      </c>
      <c r="AF13" s="52">
        <v>1</v>
      </c>
      <c r="AG13" s="52">
        <v>1</v>
      </c>
      <c r="AH13" s="52">
        <v>1</v>
      </c>
      <c r="AI13" s="52">
        <v>1</v>
      </c>
      <c r="AJ13" s="52">
        <v>1</v>
      </c>
      <c r="AK13" s="52">
        <v>18</v>
      </c>
      <c r="AL13" s="52">
        <v>18</v>
      </c>
      <c r="AM13" s="52">
        <v>18</v>
      </c>
      <c r="AN13" s="52">
        <v>18</v>
      </c>
      <c r="AO13" s="52">
        <v>18</v>
      </c>
      <c r="AQ13" s="57"/>
      <c r="AX13" s="57"/>
      <c r="AY13" s="57"/>
      <c r="AZ13" s="57"/>
    </row>
    <row r="14" spans="1:78" x14ac:dyDescent="0.25">
      <c r="A14" s="51" t="s">
        <v>209</v>
      </c>
      <c r="B14" s="51" t="s">
        <v>229</v>
      </c>
      <c r="C14" s="52">
        <v>205125000089</v>
      </c>
      <c r="D14" s="53" t="s">
        <v>214</v>
      </c>
      <c r="E14" s="54">
        <v>1</v>
      </c>
      <c r="F14" s="54">
        <v>1</v>
      </c>
      <c r="G14" s="55">
        <v>4</v>
      </c>
      <c r="H14" s="54">
        <v>1</v>
      </c>
      <c r="I14" s="54">
        <v>1</v>
      </c>
      <c r="J14" s="54">
        <v>1</v>
      </c>
      <c r="K14" s="56">
        <v>0</v>
      </c>
      <c r="L14" s="52">
        <v>0</v>
      </c>
      <c r="M14" s="52">
        <v>0</v>
      </c>
      <c r="N14" s="52">
        <v>0</v>
      </c>
      <c r="O14" s="52">
        <v>0</v>
      </c>
      <c r="P14" s="52">
        <v>1</v>
      </c>
      <c r="Q14" s="52">
        <v>2</v>
      </c>
      <c r="R14" s="52">
        <v>0</v>
      </c>
      <c r="S14" s="52">
        <v>0</v>
      </c>
      <c r="T14" s="52">
        <v>0</v>
      </c>
      <c r="U14" s="52">
        <v>0</v>
      </c>
      <c r="V14" s="52">
        <v>0</v>
      </c>
      <c r="W14" s="52">
        <v>0</v>
      </c>
      <c r="X14" s="52">
        <v>0</v>
      </c>
      <c r="Y14" s="52">
        <v>2</v>
      </c>
      <c r="Z14" s="52">
        <v>2</v>
      </c>
      <c r="AA14" s="52">
        <v>1</v>
      </c>
      <c r="AB14" s="52">
        <v>1</v>
      </c>
      <c r="AC14" s="52">
        <v>1</v>
      </c>
      <c r="AD14" s="52">
        <v>1</v>
      </c>
      <c r="AE14" s="52">
        <v>2</v>
      </c>
      <c r="AF14" s="52">
        <v>0</v>
      </c>
      <c r="AG14" s="52">
        <v>0</v>
      </c>
      <c r="AH14" s="52">
        <v>0</v>
      </c>
      <c r="AI14" s="52">
        <v>1</v>
      </c>
      <c r="AJ14" s="52">
        <v>1</v>
      </c>
      <c r="AK14" s="52">
        <v>40</v>
      </c>
      <c r="AL14" s="52">
        <v>40</v>
      </c>
      <c r="AM14" s="52">
        <v>40</v>
      </c>
      <c r="AN14" s="52">
        <v>40</v>
      </c>
      <c r="AO14" s="52">
        <v>40</v>
      </c>
      <c r="AQ14" s="57"/>
      <c r="AX14" s="57"/>
      <c r="AY14" s="57"/>
      <c r="AZ14" s="57"/>
    </row>
    <row r="15" spans="1:78" x14ac:dyDescent="0.25">
      <c r="A15" s="51" t="s">
        <v>209</v>
      </c>
      <c r="B15" s="51" t="s">
        <v>229</v>
      </c>
      <c r="C15" s="52">
        <v>205125000097</v>
      </c>
      <c r="D15" s="53" t="s">
        <v>215</v>
      </c>
      <c r="E15" s="54">
        <v>1</v>
      </c>
      <c r="F15" s="54">
        <v>1</v>
      </c>
      <c r="G15" s="55">
        <v>8</v>
      </c>
      <c r="H15" s="54">
        <v>1</v>
      </c>
      <c r="I15" s="54">
        <v>1</v>
      </c>
      <c r="J15" s="54">
        <v>1</v>
      </c>
      <c r="K15" s="56">
        <v>0</v>
      </c>
      <c r="L15" s="52">
        <v>0</v>
      </c>
      <c r="M15" s="52">
        <v>0</v>
      </c>
      <c r="N15" s="52">
        <v>0</v>
      </c>
      <c r="O15" s="52">
        <v>0</v>
      </c>
      <c r="P15" s="52">
        <v>0</v>
      </c>
      <c r="Q15" s="52">
        <v>2</v>
      </c>
      <c r="R15" s="52">
        <v>1</v>
      </c>
      <c r="S15" s="52">
        <v>1</v>
      </c>
      <c r="T15" s="52">
        <v>2</v>
      </c>
      <c r="U15" s="52">
        <v>0</v>
      </c>
      <c r="V15" s="52">
        <v>0</v>
      </c>
      <c r="W15" s="52">
        <v>1</v>
      </c>
      <c r="X15" s="52">
        <v>2</v>
      </c>
      <c r="Y15" s="52">
        <v>0</v>
      </c>
      <c r="Z15" s="52">
        <v>2</v>
      </c>
      <c r="AA15" s="52">
        <v>2</v>
      </c>
      <c r="AB15" s="52">
        <v>1</v>
      </c>
      <c r="AC15" s="52">
        <v>2</v>
      </c>
      <c r="AD15" s="52">
        <v>2</v>
      </c>
      <c r="AE15" s="52">
        <v>2</v>
      </c>
      <c r="AF15" s="52">
        <v>1</v>
      </c>
      <c r="AG15" s="52">
        <v>1</v>
      </c>
      <c r="AH15" s="52">
        <v>2</v>
      </c>
      <c r="AI15" s="52">
        <v>1</v>
      </c>
      <c r="AJ15" s="52">
        <v>1</v>
      </c>
      <c r="AK15" s="52">
        <v>72</v>
      </c>
      <c r="AL15" s="52">
        <v>72</v>
      </c>
      <c r="AM15" s="52">
        <v>72</v>
      </c>
      <c r="AN15" s="52">
        <v>72</v>
      </c>
      <c r="AO15" s="52">
        <v>72</v>
      </c>
      <c r="AQ15" s="57"/>
      <c r="AX15" s="57"/>
      <c r="AY15" s="57"/>
      <c r="AZ15" s="57"/>
    </row>
    <row r="16" spans="1:78" x14ac:dyDescent="0.25">
      <c r="A16" s="51" t="s">
        <v>209</v>
      </c>
      <c r="B16" s="51" t="s">
        <v>229</v>
      </c>
      <c r="C16" s="52">
        <v>205125000101</v>
      </c>
      <c r="D16" s="53" t="s">
        <v>216</v>
      </c>
      <c r="E16" s="54">
        <v>1</v>
      </c>
      <c r="F16" s="54">
        <v>0</v>
      </c>
      <c r="G16" s="55">
        <v>4</v>
      </c>
      <c r="H16" s="54">
        <v>1</v>
      </c>
      <c r="I16" s="54">
        <v>1</v>
      </c>
      <c r="J16" s="54">
        <v>1</v>
      </c>
      <c r="K16" s="56">
        <v>0</v>
      </c>
      <c r="L16" s="52">
        <v>0</v>
      </c>
      <c r="M16" s="52">
        <v>0</v>
      </c>
      <c r="N16" s="52">
        <v>0</v>
      </c>
      <c r="O16" s="52">
        <v>0</v>
      </c>
      <c r="P16" s="52">
        <v>1</v>
      </c>
      <c r="Q16" s="52">
        <v>2</v>
      </c>
      <c r="R16" s="52">
        <v>0</v>
      </c>
      <c r="S16" s="52">
        <v>0</v>
      </c>
      <c r="T16" s="52">
        <v>0</v>
      </c>
      <c r="U16" s="52">
        <v>0</v>
      </c>
      <c r="V16" s="52">
        <v>0</v>
      </c>
      <c r="W16" s="52">
        <v>0</v>
      </c>
      <c r="X16" s="52">
        <v>0</v>
      </c>
      <c r="Y16" s="52">
        <v>2</v>
      </c>
      <c r="Z16" s="52">
        <v>2</v>
      </c>
      <c r="AA16" s="52">
        <v>1</v>
      </c>
      <c r="AB16" s="52">
        <v>1</v>
      </c>
      <c r="AC16" s="52">
        <v>1</v>
      </c>
      <c r="AD16" s="52">
        <v>1</v>
      </c>
      <c r="AE16" s="52">
        <v>2</v>
      </c>
      <c r="AF16" s="52">
        <v>0</v>
      </c>
      <c r="AG16" s="52">
        <v>0</v>
      </c>
      <c r="AH16" s="52">
        <v>0</v>
      </c>
      <c r="AI16" s="52">
        <v>1</v>
      </c>
      <c r="AJ16" s="52">
        <v>1</v>
      </c>
      <c r="AK16" s="52">
        <v>42</v>
      </c>
      <c r="AL16" s="52">
        <v>42</v>
      </c>
      <c r="AM16" s="52">
        <v>42</v>
      </c>
      <c r="AN16" s="52">
        <v>42</v>
      </c>
      <c r="AO16" s="52">
        <v>42</v>
      </c>
      <c r="AQ16" s="57"/>
      <c r="AX16" s="57"/>
      <c r="AY16" s="57"/>
      <c r="AZ16" s="57"/>
    </row>
    <row r="17" spans="1:52" x14ac:dyDescent="0.25">
      <c r="A17" s="51" t="s">
        <v>209</v>
      </c>
      <c r="B17" s="51" t="s">
        <v>229</v>
      </c>
      <c r="C17" s="52">
        <v>205125000127</v>
      </c>
      <c r="D17" s="53" t="s">
        <v>217</v>
      </c>
      <c r="E17" s="54">
        <v>1</v>
      </c>
      <c r="F17" s="54">
        <v>1</v>
      </c>
      <c r="G17" s="55">
        <v>0</v>
      </c>
      <c r="H17" s="54">
        <v>0</v>
      </c>
      <c r="I17" s="54">
        <v>1</v>
      </c>
      <c r="J17" s="58">
        <v>0</v>
      </c>
      <c r="K17" s="56">
        <v>0</v>
      </c>
      <c r="L17" s="52">
        <v>0</v>
      </c>
      <c r="M17" s="52">
        <v>0</v>
      </c>
      <c r="N17" s="52">
        <v>0</v>
      </c>
      <c r="O17" s="52">
        <v>0</v>
      </c>
      <c r="P17" s="52">
        <v>1</v>
      </c>
      <c r="Q17" s="52">
        <v>2</v>
      </c>
      <c r="R17" s="52">
        <v>1</v>
      </c>
      <c r="S17" s="52">
        <v>1</v>
      </c>
      <c r="T17" s="52">
        <v>0</v>
      </c>
      <c r="U17" s="52">
        <v>0</v>
      </c>
      <c r="V17" s="52">
        <v>1</v>
      </c>
      <c r="W17" s="52">
        <v>0</v>
      </c>
      <c r="X17" s="52">
        <v>1</v>
      </c>
      <c r="Y17" s="52">
        <v>1</v>
      </c>
      <c r="Z17" s="52">
        <v>2</v>
      </c>
      <c r="AA17" s="52">
        <v>1</v>
      </c>
      <c r="AB17" s="52">
        <v>1</v>
      </c>
      <c r="AC17" s="52">
        <v>1</v>
      </c>
      <c r="AD17" s="52">
        <v>1</v>
      </c>
      <c r="AE17" s="52">
        <v>2</v>
      </c>
      <c r="AF17" s="52">
        <v>1</v>
      </c>
      <c r="AG17" s="52">
        <v>1</v>
      </c>
      <c r="AH17" s="52">
        <v>1</v>
      </c>
      <c r="AI17" s="52">
        <v>1</v>
      </c>
      <c r="AJ17" s="52">
        <v>1</v>
      </c>
      <c r="AK17" s="52">
        <v>26</v>
      </c>
      <c r="AL17" s="52">
        <v>26</v>
      </c>
      <c r="AM17" s="52">
        <v>26</v>
      </c>
      <c r="AN17" s="52">
        <v>26</v>
      </c>
      <c r="AO17" s="52">
        <v>26</v>
      </c>
      <c r="AQ17" s="57"/>
      <c r="AX17" s="57"/>
      <c r="AY17" s="57"/>
      <c r="AZ17" s="57"/>
    </row>
    <row r="18" spans="1:52" x14ac:dyDescent="0.25">
      <c r="A18" s="51" t="s">
        <v>209</v>
      </c>
      <c r="B18" s="51" t="s">
        <v>229</v>
      </c>
      <c r="C18" s="52">
        <v>205125000135</v>
      </c>
      <c r="D18" s="53" t="s">
        <v>218</v>
      </c>
      <c r="E18" s="54">
        <v>1</v>
      </c>
      <c r="F18" s="54">
        <v>1</v>
      </c>
      <c r="G18" s="55">
        <v>7</v>
      </c>
      <c r="H18" s="54">
        <v>1</v>
      </c>
      <c r="I18" s="54">
        <v>1</v>
      </c>
      <c r="J18" s="54">
        <v>1</v>
      </c>
      <c r="K18" s="56">
        <v>1</v>
      </c>
      <c r="L18" s="52">
        <v>0</v>
      </c>
      <c r="M18" s="52">
        <v>1</v>
      </c>
      <c r="N18" s="52">
        <v>0</v>
      </c>
      <c r="O18" s="52">
        <v>0</v>
      </c>
      <c r="P18" s="52">
        <v>0</v>
      </c>
      <c r="Q18" s="52">
        <v>2</v>
      </c>
      <c r="R18" s="52">
        <v>0</v>
      </c>
      <c r="S18" s="52">
        <v>0</v>
      </c>
      <c r="T18" s="52">
        <v>2</v>
      </c>
      <c r="U18" s="52">
        <v>0</v>
      </c>
      <c r="V18" s="52">
        <v>1</v>
      </c>
      <c r="W18" s="52">
        <v>1</v>
      </c>
      <c r="X18" s="52">
        <v>0</v>
      </c>
      <c r="Y18" s="52">
        <v>0</v>
      </c>
      <c r="Z18" s="52">
        <v>2</v>
      </c>
      <c r="AA18" s="52">
        <v>2</v>
      </c>
      <c r="AB18" s="52">
        <v>1</v>
      </c>
      <c r="AC18" s="52">
        <v>2</v>
      </c>
      <c r="AD18" s="52">
        <v>2</v>
      </c>
      <c r="AE18" s="52">
        <v>2</v>
      </c>
      <c r="AF18" s="52">
        <v>1</v>
      </c>
      <c r="AG18" s="52">
        <v>1</v>
      </c>
      <c r="AH18" s="52">
        <v>2</v>
      </c>
      <c r="AI18" s="52">
        <v>1</v>
      </c>
      <c r="AJ18" s="52">
        <v>1</v>
      </c>
      <c r="AK18" s="52">
        <v>74</v>
      </c>
      <c r="AL18" s="52">
        <v>74</v>
      </c>
      <c r="AM18" s="52">
        <v>74</v>
      </c>
      <c r="AN18" s="52">
        <v>74</v>
      </c>
      <c r="AO18" s="52">
        <v>74</v>
      </c>
      <c r="AQ18" s="57"/>
      <c r="AX18" s="57"/>
      <c r="AY18" s="57"/>
      <c r="AZ18" s="57"/>
    </row>
    <row r="19" spans="1:52" x14ac:dyDescent="0.25">
      <c r="A19" s="51" t="s">
        <v>209</v>
      </c>
      <c r="B19" s="51" t="s">
        <v>229</v>
      </c>
      <c r="C19" s="52">
        <v>205125000151</v>
      </c>
      <c r="D19" s="53" t="s">
        <v>219</v>
      </c>
      <c r="E19" s="54">
        <v>1</v>
      </c>
      <c r="F19" s="54">
        <v>1</v>
      </c>
      <c r="G19" s="55">
        <v>7</v>
      </c>
      <c r="H19" s="54">
        <v>1</v>
      </c>
      <c r="I19" s="54">
        <v>1</v>
      </c>
      <c r="J19" s="54">
        <v>1</v>
      </c>
      <c r="K19" s="56">
        <v>0</v>
      </c>
      <c r="L19" s="52">
        <v>0</v>
      </c>
      <c r="M19" s="52">
        <v>0</v>
      </c>
      <c r="N19" s="52">
        <v>0</v>
      </c>
      <c r="O19" s="52">
        <v>0</v>
      </c>
      <c r="P19" s="52">
        <v>1</v>
      </c>
      <c r="Q19" s="52">
        <v>2</v>
      </c>
      <c r="R19" s="52">
        <v>0</v>
      </c>
      <c r="S19" s="52">
        <v>0</v>
      </c>
      <c r="T19" s="52">
        <v>0</v>
      </c>
      <c r="U19" s="52">
        <v>0</v>
      </c>
      <c r="V19" s="52">
        <v>0</v>
      </c>
      <c r="W19" s="52">
        <v>0</v>
      </c>
      <c r="X19" s="52">
        <v>0</v>
      </c>
      <c r="Y19" s="52">
        <v>3</v>
      </c>
      <c r="Z19" s="52">
        <v>2</v>
      </c>
      <c r="AA19" s="52">
        <v>2</v>
      </c>
      <c r="AB19" s="52">
        <v>1</v>
      </c>
      <c r="AC19" s="52">
        <v>2</v>
      </c>
      <c r="AD19" s="52">
        <v>2</v>
      </c>
      <c r="AE19" s="52">
        <v>2</v>
      </c>
      <c r="AF19" s="52">
        <v>0</v>
      </c>
      <c r="AG19" s="52">
        <v>0</v>
      </c>
      <c r="AH19" s="52">
        <v>0</v>
      </c>
      <c r="AI19" s="52">
        <v>1</v>
      </c>
      <c r="AJ19" s="52">
        <v>1</v>
      </c>
      <c r="AK19" s="52">
        <v>70</v>
      </c>
      <c r="AL19" s="52">
        <v>70</v>
      </c>
      <c r="AM19" s="52">
        <v>70</v>
      </c>
      <c r="AN19" s="52">
        <v>70</v>
      </c>
      <c r="AO19" s="52">
        <v>70</v>
      </c>
      <c r="AQ19" s="57"/>
      <c r="AX19" s="57"/>
      <c r="AY19" s="57"/>
      <c r="AZ19" s="57"/>
    </row>
    <row r="20" spans="1:52" x14ac:dyDescent="0.25">
      <c r="A20" s="51" t="s">
        <v>209</v>
      </c>
      <c r="B20" s="51" t="s">
        <v>229</v>
      </c>
      <c r="C20" s="52">
        <v>205125000160</v>
      </c>
      <c r="D20" s="53" t="s">
        <v>220</v>
      </c>
      <c r="E20" s="54">
        <v>1</v>
      </c>
      <c r="F20" s="54">
        <v>1</v>
      </c>
      <c r="G20" s="55">
        <v>3</v>
      </c>
      <c r="H20" s="54">
        <v>0</v>
      </c>
      <c r="I20" s="54">
        <v>1</v>
      </c>
      <c r="J20" s="58">
        <v>0</v>
      </c>
      <c r="K20" s="56">
        <v>0</v>
      </c>
      <c r="L20" s="52">
        <v>0</v>
      </c>
      <c r="M20" s="52">
        <v>0</v>
      </c>
      <c r="N20" s="52">
        <v>0</v>
      </c>
      <c r="O20" s="52">
        <v>0</v>
      </c>
      <c r="P20" s="52">
        <v>0</v>
      </c>
      <c r="Q20" s="52">
        <v>2</v>
      </c>
      <c r="R20" s="52">
        <v>0</v>
      </c>
      <c r="S20" s="52">
        <v>0</v>
      </c>
      <c r="T20" s="52">
        <v>0</v>
      </c>
      <c r="U20" s="52">
        <v>0</v>
      </c>
      <c r="V20" s="52">
        <v>0</v>
      </c>
      <c r="W20" s="52">
        <v>2</v>
      </c>
      <c r="X20" s="52">
        <v>0</v>
      </c>
      <c r="Y20" s="52">
        <v>2</v>
      </c>
      <c r="Z20" s="52">
        <v>2</v>
      </c>
      <c r="AA20" s="52">
        <v>1</v>
      </c>
      <c r="AB20" s="52">
        <v>1</v>
      </c>
      <c r="AC20" s="52">
        <v>1</v>
      </c>
      <c r="AD20" s="52">
        <v>1</v>
      </c>
      <c r="AE20" s="52">
        <v>2</v>
      </c>
      <c r="AF20" s="52">
        <v>1</v>
      </c>
      <c r="AG20" s="52">
        <v>1</v>
      </c>
      <c r="AH20" s="52">
        <v>1</v>
      </c>
      <c r="AI20" s="52">
        <v>1</v>
      </c>
      <c r="AJ20" s="52">
        <v>1</v>
      </c>
      <c r="AK20" s="52">
        <v>58</v>
      </c>
      <c r="AL20" s="52">
        <v>58</v>
      </c>
      <c r="AM20" s="52">
        <v>58</v>
      </c>
      <c r="AN20" s="52">
        <v>58</v>
      </c>
      <c r="AO20" s="52">
        <v>58</v>
      </c>
      <c r="AQ20" s="57"/>
      <c r="AX20" s="57"/>
      <c r="AY20" s="57"/>
      <c r="AZ20" s="57"/>
    </row>
    <row r="21" spans="1:52" x14ac:dyDescent="0.25">
      <c r="A21" s="51" t="s">
        <v>209</v>
      </c>
      <c r="B21" s="51" t="s">
        <v>229</v>
      </c>
      <c r="C21" s="52">
        <v>205125000232</v>
      </c>
      <c r="D21" s="53" t="s">
        <v>221</v>
      </c>
      <c r="E21" s="54">
        <v>1</v>
      </c>
      <c r="F21" s="54">
        <v>0</v>
      </c>
      <c r="G21" s="55">
        <v>4</v>
      </c>
      <c r="H21" s="54">
        <v>1</v>
      </c>
      <c r="I21" s="54">
        <v>1</v>
      </c>
      <c r="J21" s="54">
        <v>1</v>
      </c>
      <c r="K21" s="56">
        <v>0</v>
      </c>
      <c r="L21" s="52">
        <v>0</v>
      </c>
      <c r="M21" s="52">
        <v>0</v>
      </c>
      <c r="N21" s="52">
        <v>0</v>
      </c>
      <c r="O21" s="52">
        <v>0</v>
      </c>
      <c r="P21" s="52">
        <v>0</v>
      </c>
      <c r="Q21" s="52">
        <v>2</v>
      </c>
      <c r="R21" s="52">
        <v>0</v>
      </c>
      <c r="S21" s="52">
        <v>1</v>
      </c>
      <c r="T21" s="52">
        <v>0</v>
      </c>
      <c r="U21" s="52">
        <v>0</v>
      </c>
      <c r="V21" s="52">
        <v>0</v>
      </c>
      <c r="W21" s="52">
        <v>2</v>
      </c>
      <c r="X21" s="52">
        <v>1</v>
      </c>
      <c r="Y21" s="52">
        <v>0</v>
      </c>
      <c r="Z21" s="52">
        <v>2</v>
      </c>
      <c r="AA21" s="52">
        <v>1</v>
      </c>
      <c r="AB21" s="52">
        <v>1</v>
      </c>
      <c r="AC21" s="52">
        <v>1</v>
      </c>
      <c r="AD21" s="52">
        <v>1</v>
      </c>
      <c r="AE21" s="52">
        <v>2</v>
      </c>
      <c r="AF21" s="52">
        <v>1</v>
      </c>
      <c r="AG21" s="52">
        <v>1</v>
      </c>
      <c r="AH21" s="52">
        <v>1</v>
      </c>
      <c r="AI21" s="52">
        <v>1</v>
      </c>
      <c r="AJ21" s="52">
        <v>1</v>
      </c>
      <c r="AK21" s="52">
        <v>40</v>
      </c>
      <c r="AL21" s="52">
        <v>40</v>
      </c>
      <c r="AM21" s="52">
        <v>40</v>
      </c>
      <c r="AN21" s="52">
        <v>40</v>
      </c>
      <c r="AO21" s="52">
        <v>40</v>
      </c>
      <c r="AQ21" s="57"/>
      <c r="AX21" s="57"/>
      <c r="AY21" s="57"/>
      <c r="AZ21" s="57"/>
    </row>
    <row r="22" spans="1:52" x14ac:dyDescent="0.25">
      <c r="A22" s="51" t="s">
        <v>209</v>
      </c>
      <c r="B22" s="51" t="s">
        <v>229</v>
      </c>
      <c r="C22" s="52">
        <v>205125000305</v>
      </c>
      <c r="D22" s="53" t="s">
        <v>222</v>
      </c>
      <c r="E22" s="54">
        <v>1</v>
      </c>
      <c r="F22" s="54">
        <v>0</v>
      </c>
      <c r="G22" s="55">
        <v>4</v>
      </c>
      <c r="H22" s="54">
        <v>1</v>
      </c>
      <c r="I22" s="54">
        <v>1</v>
      </c>
      <c r="J22" s="54">
        <v>1</v>
      </c>
      <c r="K22" s="56">
        <v>0</v>
      </c>
      <c r="L22" s="52">
        <v>0</v>
      </c>
      <c r="M22" s="52">
        <v>0</v>
      </c>
      <c r="N22" s="52">
        <v>0</v>
      </c>
      <c r="O22" s="52">
        <v>0</v>
      </c>
      <c r="P22" s="52">
        <v>1</v>
      </c>
      <c r="Q22" s="52">
        <v>2</v>
      </c>
      <c r="R22" s="52">
        <v>0</v>
      </c>
      <c r="S22" s="52">
        <v>0</v>
      </c>
      <c r="T22" s="52">
        <v>0</v>
      </c>
      <c r="U22" s="52">
        <v>0</v>
      </c>
      <c r="V22" s="52">
        <v>0</v>
      </c>
      <c r="W22" s="52">
        <v>0</v>
      </c>
      <c r="X22" s="52">
        <v>0</v>
      </c>
      <c r="Y22" s="52">
        <v>2</v>
      </c>
      <c r="Z22" s="52">
        <v>2</v>
      </c>
      <c r="AA22" s="52">
        <v>1</v>
      </c>
      <c r="AB22" s="52">
        <v>1</v>
      </c>
      <c r="AC22" s="52">
        <v>1</v>
      </c>
      <c r="AD22" s="52">
        <v>1</v>
      </c>
      <c r="AE22" s="52">
        <v>2</v>
      </c>
      <c r="AF22" s="52">
        <v>0</v>
      </c>
      <c r="AG22" s="52">
        <v>0</v>
      </c>
      <c r="AH22" s="52">
        <v>0</v>
      </c>
      <c r="AI22" s="52">
        <v>1</v>
      </c>
      <c r="AJ22" s="52">
        <v>1</v>
      </c>
      <c r="AK22" s="52">
        <v>46</v>
      </c>
      <c r="AL22" s="52">
        <v>46</v>
      </c>
      <c r="AM22" s="52">
        <v>46</v>
      </c>
      <c r="AN22" s="52">
        <v>46</v>
      </c>
      <c r="AO22" s="52">
        <v>46</v>
      </c>
      <c r="AQ22" s="57"/>
      <c r="AX22" s="57"/>
      <c r="AY22" s="57"/>
      <c r="AZ22" s="57"/>
    </row>
    <row r="23" spans="1:52" x14ac:dyDescent="0.25">
      <c r="A23" s="51" t="s">
        <v>209</v>
      </c>
      <c r="B23" s="51" t="s">
        <v>229</v>
      </c>
      <c r="C23" s="52">
        <v>205125000313</v>
      </c>
      <c r="D23" s="53" t="s">
        <v>223</v>
      </c>
      <c r="E23" s="54">
        <v>1</v>
      </c>
      <c r="F23" s="54">
        <v>1</v>
      </c>
      <c r="G23" s="55">
        <v>6</v>
      </c>
      <c r="H23" s="54">
        <v>1</v>
      </c>
      <c r="I23" s="54">
        <v>1</v>
      </c>
      <c r="J23" s="54">
        <v>1</v>
      </c>
      <c r="K23" s="56">
        <v>0</v>
      </c>
      <c r="L23" s="52">
        <v>0</v>
      </c>
      <c r="M23" s="52">
        <v>0</v>
      </c>
      <c r="N23" s="52">
        <v>0</v>
      </c>
      <c r="O23" s="52">
        <v>0</v>
      </c>
      <c r="P23" s="52">
        <v>0</v>
      </c>
      <c r="Q23" s="52">
        <v>2</v>
      </c>
      <c r="R23" s="52">
        <v>1</v>
      </c>
      <c r="S23" s="52">
        <v>0</v>
      </c>
      <c r="T23" s="52">
        <v>2</v>
      </c>
      <c r="U23" s="52">
        <v>0</v>
      </c>
      <c r="V23" s="52">
        <v>0</v>
      </c>
      <c r="W23" s="52">
        <v>0</v>
      </c>
      <c r="X23" s="52">
        <v>1</v>
      </c>
      <c r="Y23" s="52">
        <v>0</v>
      </c>
      <c r="Z23" s="52">
        <v>2</v>
      </c>
      <c r="AA23" s="52">
        <v>2</v>
      </c>
      <c r="AB23" s="52">
        <v>1</v>
      </c>
      <c r="AC23" s="52">
        <v>2</v>
      </c>
      <c r="AD23" s="52">
        <v>2</v>
      </c>
      <c r="AE23" s="52">
        <v>2</v>
      </c>
      <c r="AF23" s="52">
        <v>1</v>
      </c>
      <c r="AG23" s="52">
        <v>1</v>
      </c>
      <c r="AH23" s="52">
        <v>2</v>
      </c>
      <c r="AI23" s="52">
        <v>1</v>
      </c>
      <c r="AJ23" s="52">
        <v>1</v>
      </c>
      <c r="AK23" s="52">
        <v>66</v>
      </c>
      <c r="AL23" s="52">
        <v>66</v>
      </c>
      <c r="AM23" s="52">
        <v>66</v>
      </c>
      <c r="AN23" s="52">
        <v>66</v>
      </c>
      <c r="AO23" s="52">
        <v>66</v>
      </c>
      <c r="AQ23" s="57"/>
      <c r="AX23" s="57"/>
      <c r="AY23" s="57"/>
      <c r="AZ23" s="57"/>
    </row>
    <row r="24" spans="1:52" x14ac:dyDescent="0.25">
      <c r="A24" s="51" t="s">
        <v>209</v>
      </c>
      <c r="B24" s="51" t="s">
        <v>229</v>
      </c>
      <c r="C24" s="52">
        <v>205125000330</v>
      </c>
      <c r="D24" s="53" t="s">
        <v>224</v>
      </c>
      <c r="E24" s="54">
        <v>0</v>
      </c>
      <c r="F24" s="54">
        <v>1</v>
      </c>
      <c r="G24" s="55">
        <v>4</v>
      </c>
      <c r="H24" s="54">
        <v>1</v>
      </c>
      <c r="I24" s="54">
        <v>1</v>
      </c>
      <c r="J24" s="54">
        <v>1</v>
      </c>
      <c r="K24" s="56">
        <v>1</v>
      </c>
      <c r="L24" s="52">
        <v>0</v>
      </c>
      <c r="M24" s="52">
        <v>0</v>
      </c>
      <c r="N24" s="52">
        <v>0</v>
      </c>
      <c r="O24" s="52">
        <v>0</v>
      </c>
      <c r="P24" s="52">
        <v>0</v>
      </c>
      <c r="Q24" s="52">
        <v>2</v>
      </c>
      <c r="R24" s="52">
        <v>0</v>
      </c>
      <c r="S24" s="52">
        <v>1</v>
      </c>
      <c r="T24" s="52">
        <v>0</v>
      </c>
      <c r="U24" s="52">
        <v>0</v>
      </c>
      <c r="V24" s="52">
        <v>0</v>
      </c>
      <c r="W24" s="52">
        <v>1</v>
      </c>
      <c r="X24" s="52">
        <v>0</v>
      </c>
      <c r="Y24" s="52">
        <v>0</v>
      </c>
      <c r="Z24" s="52">
        <v>2</v>
      </c>
      <c r="AA24" s="52">
        <v>1</v>
      </c>
      <c r="AB24" s="52">
        <v>1</v>
      </c>
      <c r="AC24" s="52">
        <v>1</v>
      </c>
      <c r="AD24" s="52">
        <v>1</v>
      </c>
      <c r="AE24" s="52">
        <v>2</v>
      </c>
      <c r="AF24" s="52">
        <v>1</v>
      </c>
      <c r="AG24" s="52">
        <v>1</v>
      </c>
      <c r="AH24" s="52">
        <v>1</v>
      </c>
      <c r="AI24" s="52">
        <v>1</v>
      </c>
      <c r="AJ24" s="52">
        <v>1</v>
      </c>
      <c r="AK24" s="52">
        <v>40</v>
      </c>
      <c r="AL24" s="52">
        <v>40</v>
      </c>
      <c r="AM24" s="52">
        <v>40</v>
      </c>
      <c r="AN24" s="52">
        <v>40</v>
      </c>
      <c r="AO24" s="52">
        <v>40</v>
      </c>
      <c r="AQ24" s="57"/>
      <c r="AX24" s="57"/>
      <c r="AY24" s="57"/>
      <c r="AZ24" s="57"/>
    </row>
    <row r="25" spans="1:52" x14ac:dyDescent="0.25">
      <c r="A25" s="51" t="s">
        <v>209</v>
      </c>
      <c r="B25" s="51" t="s">
        <v>229</v>
      </c>
      <c r="C25" s="52">
        <v>205125000054</v>
      </c>
      <c r="D25" s="53" t="s">
        <v>225</v>
      </c>
      <c r="E25" s="54">
        <v>1</v>
      </c>
      <c r="F25" s="54">
        <v>1</v>
      </c>
      <c r="G25" s="55">
        <v>4</v>
      </c>
      <c r="H25" s="54">
        <v>0</v>
      </c>
      <c r="I25" s="54">
        <v>1</v>
      </c>
      <c r="J25" s="58">
        <v>0</v>
      </c>
      <c r="K25" s="56">
        <v>0</v>
      </c>
      <c r="L25" s="52">
        <v>0</v>
      </c>
      <c r="M25" s="52">
        <v>0</v>
      </c>
      <c r="N25" s="52">
        <v>0</v>
      </c>
      <c r="O25" s="52">
        <v>0</v>
      </c>
      <c r="P25" s="52">
        <v>0</v>
      </c>
      <c r="Q25" s="52">
        <v>2</v>
      </c>
      <c r="R25" s="52">
        <v>1</v>
      </c>
      <c r="S25" s="52">
        <v>1</v>
      </c>
      <c r="T25" s="52">
        <v>1</v>
      </c>
      <c r="U25" s="52">
        <v>0</v>
      </c>
      <c r="V25" s="52">
        <v>0</v>
      </c>
      <c r="W25" s="52">
        <v>1</v>
      </c>
      <c r="X25" s="52">
        <v>2</v>
      </c>
      <c r="Y25" s="52">
        <v>1</v>
      </c>
      <c r="Z25" s="52">
        <v>2</v>
      </c>
      <c r="AA25" s="52">
        <v>2</v>
      </c>
      <c r="AB25" s="52">
        <v>1</v>
      </c>
      <c r="AC25" s="52">
        <v>2</v>
      </c>
      <c r="AD25" s="52">
        <v>2</v>
      </c>
      <c r="AE25" s="52">
        <v>2</v>
      </c>
      <c r="AF25" s="52">
        <v>1</v>
      </c>
      <c r="AG25" s="52">
        <v>1</v>
      </c>
      <c r="AH25" s="52">
        <v>2</v>
      </c>
      <c r="AI25" s="52">
        <v>1</v>
      </c>
      <c r="AJ25" s="52">
        <v>1</v>
      </c>
      <c r="AK25" s="52">
        <v>88</v>
      </c>
      <c r="AL25" s="52">
        <v>88</v>
      </c>
      <c r="AM25" s="52">
        <v>88</v>
      </c>
      <c r="AN25" s="52">
        <v>88</v>
      </c>
      <c r="AO25" s="52">
        <v>88</v>
      </c>
      <c r="AQ25" s="57"/>
      <c r="AX25" s="57"/>
      <c r="AY25" s="57"/>
      <c r="AZ25" s="57"/>
    </row>
    <row r="26" spans="1:52" x14ac:dyDescent="0.25">
      <c r="A26" s="51" t="s">
        <v>209</v>
      </c>
      <c r="B26" s="51" t="s">
        <v>229</v>
      </c>
      <c r="C26" s="52">
        <v>205125000241</v>
      </c>
      <c r="D26" s="53" t="s">
        <v>226</v>
      </c>
      <c r="E26" s="54">
        <v>1</v>
      </c>
      <c r="F26" s="54">
        <v>1</v>
      </c>
      <c r="G26" s="55">
        <v>0</v>
      </c>
      <c r="H26" s="54">
        <v>0</v>
      </c>
      <c r="I26" s="54">
        <v>1</v>
      </c>
      <c r="J26" s="54">
        <v>1</v>
      </c>
      <c r="K26" s="56">
        <v>0</v>
      </c>
      <c r="L26" s="52">
        <v>0</v>
      </c>
      <c r="M26" s="52">
        <v>1</v>
      </c>
      <c r="N26" s="52">
        <v>0</v>
      </c>
      <c r="O26" s="52">
        <v>0</v>
      </c>
      <c r="P26" s="52">
        <v>0</v>
      </c>
      <c r="Q26" s="52">
        <v>2</v>
      </c>
      <c r="R26" s="52">
        <v>0</v>
      </c>
      <c r="S26" s="52">
        <v>0</v>
      </c>
      <c r="T26" s="52">
        <v>0</v>
      </c>
      <c r="U26" s="52">
        <v>0</v>
      </c>
      <c r="V26" s="52">
        <v>1</v>
      </c>
      <c r="W26" s="52">
        <v>1</v>
      </c>
      <c r="X26" s="52">
        <v>0</v>
      </c>
      <c r="Y26" s="52">
        <v>2</v>
      </c>
      <c r="Z26" s="52">
        <v>2</v>
      </c>
      <c r="AA26" s="52">
        <v>1</v>
      </c>
      <c r="AB26" s="52">
        <v>1</v>
      </c>
      <c r="AC26" s="52">
        <v>1</v>
      </c>
      <c r="AD26" s="52">
        <v>1</v>
      </c>
      <c r="AE26" s="52">
        <v>2</v>
      </c>
      <c r="AF26" s="52">
        <v>1</v>
      </c>
      <c r="AG26" s="52">
        <v>1</v>
      </c>
      <c r="AH26" s="52">
        <v>1</v>
      </c>
      <c r="AI26" s="52">
        <v>1</v>
      </c>
      <c r="AJ26" s="52">
        <v>1</v>
      </c>
      <c r="AK26" s="52">
        <v>46</v>
      </c>
      <c r="AL26" s="52">
        <v>46</v>
      </c>
      <c r="AM26" s="52">
        <v>46</v>
      </c>
      <c r="AN26" s="52">
        <v>46</v>
      </c>
      <c r="AO26" s="52">
        <v>46</v>
      </c>
      <c r="AQ26" s="57"/>
      <c r="AX26" s="57"/>
      <c r="AY26" s="57"/>
      <c r="AZ26" s="57"/>
    </row>
    <row r="27" spans="1:52" x14ac:dyDescent="0.25">
      <c r="A27" s="51" t="s">
        <v>209</v>
      </c>
      <c r="B27" s="51" t="s">
        <v>229</v>
      </c>
      <c r="C27" s="52">
        <v>205125000321</v>
      </c>
      <c r="D27" s="53" t="s">
        <v>227</v>
      </c>
      <c r="E27" s="54">
        <v>0</v>
      </c>
      <c r="F27" s="54">
        <v>1</v>
      </c>
      <c r="G27" s="55">
        <v>4</v>
      </c>
      <c r="H27" s="54">
        <v>1</v>
      </c>
      <c r="I27" s="54">
        <v>1</v>
      </c>
      <c r="J27" s="58">
        <v>0</v>
      </c>
      <c r="K27" s="56">
        <v>1</v>
      </c>
      <c r="L27" s="52">
        <v>0</v>
      </c>
      <c r="M27" s="52">
        <v>1</v>
      </c>
      <c r="N27" s="52">
        <v>0</v>
      </c>
      <c r="O27" s="52">
        <v>0</v>
      </c>
      <c r="P27" s="52">
        <v>0</v>
      </c>
      <c r="Q27" s="52">
        <v>1</v>
      </c>
      <c r="R27" s="52">
        <v>0</v>
      </c>
      <c r="S27" s="52">
        <v>0</v>
      </c>
      <c r="T27" s="52">
        <v>0</v>
      </c>
      <c r="U27" s="52">
        <v>0</v>
      </c>
      <c r="V27" s="52">
        <v>0</v>
      </c>
      <c r="W27" s="52">
        <v>0</v>
      </c>
      <c r="X27" s="52">
        <v>0</v>
      </c>
      <c r="Y27" s="52">
        <v>1</v>
      </c>
      <c r="Z27" s="52">
        <v>2</v>
      </c>
      <c r="AA27" s="52">
        <v>1</v>
      </c>
      <c r="AB27" s="52">
        <v>1</v>
      </c>
      <c r="AC27" s="52">
        <v>1</v>
      </c>
      <c r="AD27" s="52">
        <v>1</v>
      </c>
      <c r="AE27" s="52">
        <v>2</v>
      </c>
      <c r="AF27" s="52">
        <v>1</v>
      </c>
      <c r="AG27" s="52">
        <v>1</v>
      </c>
      <c r="AH27" s="52">
        <v>1</v>
      </c>
      <c r="AI27" s="52">
        <v>1</v>
      </c>
      <c r="AJ27" s="52">
        <v>1</v>
      </c>
      <c r="AK27" s="52">
        <v>38</v>
      </c>
      <c r="AL27" s="52">
        <v>38</v>
      </c>
      <c r="AM27" s="52">
        <v>38</v>
      </c>
      <c r="AN27" s="52">
        <v>38</v>
      </c>
      <c r="AO27" s="52">
        <v>38</v>
      </c>
      <c r="AQ27" s="57"/>
      <c r="AX27" s="57"/>
      <c r="AY27" s="57"/>
      <c r="AZ27" s="57"/>
    </row>
    <row r="28" spans="1:52" x14ac:dyDescent="0.25">
      <c r="A28" s="51" t="s">
        <v>209</v>
      </c>
      <c r="B28" s="51" t="s">
        <v>229</v>
      </c>
      <c r="C28" s="52">
        <v>105125000181</v>
      </c>
      <c r="D28" s="53" t="s">
        <v>228</v>
      </c>
      <c r="E28" s="54">
        <v>1</v>
      </c>
      <c r="F28" s="54">
        <v>2</v>
      </c>
      <c r="G28" s="55">
        <v>25</v>
      </c>
      <c r="H28" s="54">
        <v>1</v>
      </c>
      <c r="I28" s="54">
        <v>1</v>
      </c>
      <c r="J28" s="58">
        <v>0</v>
      </c>
      <c r="K28" s="56">
        <v>0</v>
      </c>
      <c r="L28" s="52">
        <v>0</v>
      </c>
      <c r="M28" s="52">
        <v>0</v>
      </c>
      <c r="N28" s="52">
        <v>0</v>
      </c>
      <c r="O28" s="52">
        <v>0</v>
      </c>
      <c r="P28" s="52">
        <v>0</v>
      </c>
      <c r="Q28" s="52">
        <v>2</v>
      </c>
      <c r="R28" s="52">
        <v>1</v>
      </c>
      <c r="S28" s="52">
        <v>0</v>
      </c>
      <c r="T28" s="52">
        <v>0</v>
      </c>
      <c r="U28" s="52">
        <v>3</v>
      </c>
      <c r="V28" s="52">
        <v>0</v>
      </c>
      <c r="W28" s="52">
        <v>0</v>
      </c>
      <c r="X28" s="52">
        <v>2</v>
      </c>
      <c r="Y28" s="52">
        <v>4</v>
      </c>
      <c r="Z28" s="52">
        <v>2</v>
      </c>
      <c r="AA28" s="52">
        <v>3</v>
      </c>
      <c r="AB28" s="52">
        <v>1</v>
      </c>
      <c r="AC28" s="52">
        <v>2</v>
      </c>
      <c r="AD28" s="52">
        <v>2</v>
      </c>
      <c r="AE28" s="52">
        <v>2</v>
      </c>
      <c r="AF28" s="52">
        <v>1</v>
      </c>
      <c r="AG28" s="52">
        <v>1</v>
      </c>
      <c r="AH28" s="52">
        <v>3</v>
      </c>
      <c r="AI28" s="52">
        <v>2</v>
      </c>
      <c r="AJ28" s="52">
        <v>0</v>
      </c>
      <c r="AK28" s="52">
        <v>230</v>
      </c>
      <c r="AL28" s="52">
        <v>230</v>
      </c>
      <c r="AM28" s="52">
        <v>230</v>
      </c>
      <c r="AN28" s="52">
        <v>230</v>
      </c>
      <c r="AO28" s="52">
        <v>230</v>
      </c>
      <c r="AQ28" s="57"/>
      <c r="AX28" s="57"/>
      <c r="AY28" s="57"/>
      <c r="AZ28" s="57"/>
    </row>
    <row r="29" spans="1:52" x14ac:dyDescent="0.25">
      <c r="A29" s="51" t="s">
        <v>209</v>
      </c>
      <c r="B29" s="51" t="s">
        <v>264</v>
      </c>
      <c r="C29" s="52">
        <v>105234000094</v>
      </c>
      <c r="D29" s="53" t="s">
        <v>230</v>
      </c>
      <c r="E29" s="54">
        <v>2</v>
      </c>
      <c r="F29" s="54">
        <v>2</v>
      </c>
      <c r="G29" s="54">
        <v>36</v>
      </c>
      <c r="H29" s="54">
        <v>1</v>
      </c>
      <c r="I29" s="54">
        <v>1</v>
      </c>
      <c r="J29" s="54">
        <v>1</v>
      </c>
      <c r="K29" s="56">
        <v>0</v>
      </c>
      <c r="L29" s="52">
        <v>1</v>
      </c>
      <c r="M29" s="52">
        <v>0</v>
      </c>
      <c r="N29" s="52">
        <v>0</v>
      </c>
      <c r="O29" s="52">
        <v>0</v>
      </c>
      <c r="P29" s="52">
        <v>0</v>
      </c>
      <c r="Q29" s="51">
        <v>2</v>
      </c>
      <c r="R29" s="52">
        <v>2</v>
      </c>
      <c r="S29" s="52">
        <v>2</v>
      </c>
      <c r="T29" s="58">
        <v>2</v>
      </c>
      <c r="U29" s="52">
        <v>3</v>
      </c>
      <c r="V29" s="52">
        <v>1</v>
      </c>
      <c r="W29" s="52">
        <v>0</v>
      </c>
      <c r="X29" s="52">
        <v>4</v>
      </c>
      <c r="Y29" s="52">
        <v>1</v>
      </c>
      <c r="Z29" s="52">
        <v>3</v>
      </c>
      <c r="AA29" s="52">
        <v>3</v>
      </c>
      <c r="AB29" s="55">
        <v>2</v>
      </c>
      <c r="AC29" s="52">
        <v>2</v>
      </c>
      <c r="AD29" s="52">
        <v>2</v>
      </c>
      <c r="AE29" s="54">
        <v>3</v>
      </c>
      <c r="AF29" s="52">
        <v>2</v>
      </c>
      <c r="AG29" s="52">
        <v>2</v>
      </c>
      <c r="AH29" s="52">
        <v>3</v>
      </c>
      <c r="AI29" s="52">
        <v>2</v>
      </c>
      <c r="AJ29" s="52">
        <v>0</v>
      </c>
      <c r="AK29" s="52">
        <v>360</v>
      </c>
      <c r="AL29" s="52">
        <v>360</v>
      </c>
      <c r="AM29" s="52">
        <v>360</v>
      </c>
      <c r="AN29" s="52">
        <v>360</v>
      </c>
      <c r="AO29" s="52">
        <v>360</v>
      </c>
      <c r="AQ29" s="57"/>
      <c r="AX29" s="57"/>
      <c r="AY29" s="57"/>
      <c r="AZ29" s="57"/>
    </row>
    <row r="30" spans="1:52" x14ac:dyDescent="0.25">
      <c r="A30" s="51" t="s">
        <v>209</v>
      </c>
      <c r="B30" s="51" t="s">
        <v>264</v>
      </c>
      <c r="C30" s="52">
        <v>105234000531</v>
      </c>
      <c r="D30" s="53" t="s">
        <v>231</v>
      </c>
      <c r="E30" s="54">
        <v>6</v>
      </c>
      <c r="F30" s="54">
        <v>4</v>
      </c>
      <c r="G30" s="54">
        <v>40</v>
      </c>
      <c r="H30" s="54">
        <v>1</v>
      </c>
      <c r="I30" s="54">
        <v>1</v>
      </c>
      <c r="J30" s="54">
        <v>1</v>
      </c>
      <c r="K30" s="56">
        <v>1</v>
      </c>
      <c r="L30" s="52">
        <v>3</v>
      </c>
      <c r="M30" s="52">
        <v>0</v>
      </c>
      <c r="N30" s="52">
        <v>1</v>
      </c>
      <c r="O30" s="52">
        <v>1</v>
      </c>
      <c r="P30" s="52">
        <v>4</v>
      </c>
      <c r="Q30" s="58">
        <v>6</v>
      </c>
      <c r="R30" s="52">
        <v>3</v>
      </c>
      <c r="S30" s="52">
        <v>0</v>
      </c>
      <c r="T30" s="56">
        <v>3</v>
      </c>
      <c r="U30" s="52">
        <v>5</v>
      </c>
      <c r="V30" s="52">
        <v>1</v>
      </c>
      <c r="W30" s="52">
        <v>5</v>
      </c>
      <c r="X30" s="52">
        <v>6</v>
      </c>
      <c r="Y30" s="52">
        <v>8</v>
      </c>
      <c r="Z30" s="52">
        <v>6</v>
      </c>
      <c r="AA30" s="52">
        <v>3</v>
      </c>
      <c r="AB30" s="55">
        <v>3</v>
      </c>
      <c r="AC30" s="52">
        <v>3</v>
      </c>
      <c r="AD30" s="52">
        <v>3</v>
      </c>
      <c r="AE30" s="54">
        <v>3</v>
      </c>
      <c r="AF30" s="52">
        <v>2</v>
      </c>
      <c r="AG30" s="52">
        <v>3</v>
      </c>
      <c r="AH30" s="52">
        <v>5</v>
      </c>
      <c r="AI30" s="52">
        <v>3</v>
      </c>
      <c r="AJ30" s="52">
        <v>0</v>
      </c>
      <c r="AK30" s="52">
        <v>550</v>
      </c>
      <c r="AL30" s="52">
        <v>550</v>
      </c>
      <c r="AM30" s="52">
        <v>550</v>
      </c>
      <c r="AN30" s="52">
        <v>550</v>
      </c>
      <c r="AO30" s="52">
        <v>550</v>
      </c>
      <c r="AQ30" s="57"/>
      <c r="AX30" s="57"/>
      <c r="AY30" s="57"/>
      <c r="AZ30" s="57"/>
    </row>
    <row r="31" spans="1:52" x14ac:dyDescent="0.25">
      <c r="A31" s="51" t="s">
        <v>209</v>
      </c>
      <c r="B31" s="51" t="s">
        <v>264</v>
      </c>
      <c r="C31" s="52">
        <v>105234001813</v>
      </c>
      <c r="D31" s="53" t="s">
        <v>232</v>
      </c>
      <c r="E31" s="54">
        <v>1</v>
      </c>
      <c r="F31" s="54">
        <v>1</v>
      </c>
      <c r="G31" s="54">
        <v>2</v>
      </c>
      <c r="H31" s="54">
        <v>1</v>
      </c>
      <c r="I31" s="54">
        <v>1</v>
      </c>
      <c r="J31" s="54">
        <v>1</v>
      </c>
      <c r="K31" s="56">
        <v>0</v>
      </c>
      <c r="L31" s="52">
        <v>0</v>
      </c>
      <c r="M31" s="52">
        <v>0</v>
      </c>
      <c r="N31" s="52">
        <v>0</v>
      </c>
      <c r="O31" s="52">
        <v>0</v>
      </c>
      <c r="P31" s="52">
        <v>0</v>
      </c>
      <c r="Q31" s="52">
        <v>2</v>
      </c>
      <c r="R31" s="52">
        <v>1</v>
      </c>
      <c r="S31" s="52">
        <v>2</v>
      </c>
      <c r="T31" s="56">
        <v>1</v>
      </c>
      <c r="U31" s="52">
        <v>0</v>
      </c>
      <c r="V31" s="52">
        <v>1</v>
      </c>
      <c r="W31" s="52">
        <v>1</v>
      </c>
      <c r="X31" s="52">
        <v>1</v>
      </c>
      <c r="Y31" s="52">
        <v>2</v>
      </c>
      <c r="Z31" s="52">
        <v>2</v>
      </c>
      <c r="AA31" s="52">
        <v>1</v>
      </c>
      <c r="AB31" s="55">
        <v>1</v>
      </c>
      <c r="AC31" s="52">
        <v>1</v>
      </c>
      <c r="AD31" s="52">
        <v>1</v>
      </c>
      <c r="AE31" s="54">
        <v>2</v>
      </c>
      <c r="AF31" s="52">
        <v>1</v>
      </c>
      <c r="AG31" s="52">
        <v>1</v>
      </c>
      <c r="AH31" s="52">
        <v>1</v>
      </c>
      <c r="AI31" s="52">
        <v>1</v>
      </c>
      <c r="AJ31" s="52">
        <v>1</v>
      </c>
      <c r="AK31" s="52">
        <v>28</v>
      </c>
      <c r="AL31" s="52">
        <v>28</v>
      </c>
      <c r="AM31" s="52">
        <v>28</v>
      </c>
      <c r="AN31" s="52">
        <v>28</v>
      </c>
      <c r="AO31" s="52">
        <v>28</v>
      </c>
      <c r="AQ31" s="57"/>
      <c r="AX31" s="57"/>
      <c r="AY31" s="57"/>
      <c r="AZ31" s="57"/>
    </row>
    <row r="32" spans="1:52" x14ac:dyDescent="0.25">
      <c r="A32" s="51" t="s">
        <v>209</v>
      </c>
      <c r="B32" s="51" t="s">
        <v>264</v>
      </c>
      <c r="C32" s="52">
        <v>205234000021</v>
      </c>
      <c r="D32" s="53" t="s">
        <v>233</v>
      </c>
      <c r="E32" s="54">
        <v>1</v>
      </c>
      <c r="F32" s="54">
        <v>1</v>
      </c>
      <c r="G32" s="54">
        <v>1</v>
      </c>
      <c r="H32" s="54">
        <v>0</v>
      </c>
      <c r="I32" s="54">
        <v>1</v>
      </c>
      <c r="J32" s="54">
        <v>1</v>
      </c>
      <c r="K32" s="56">
        <v>0</v>
      </c>
      <c r="L32" s="52">
        <v>0</v>
      </c>
      <c r="M32" s="52">
        <v>0</v>
      </c>
      <c r="N32" s="52">
        <v>0</v>
      </c>
      <c r="O32" s="52">
        <v>0</v>
      </c>
      <c r="P32" s="52">
        <v>1</v>
      </c>
      <c r="Q32" s="52">
        <v>2</v>
      </c>
      <c r="R32" s="52">
        <v>0</v>
      </c>
      <c r="S32" s="52">
        <v>2</v>
      </c>
      <c r="T32" s="56">
        <v>1</v>
      </c>
      <c r="U32" s="52">
        <v>0</v>
      </c>
      <c r="V32" s="52">
        <v>1</v>
      </c>
      <c r="W32" s="52">
        <v>2</v>
      </c>
      <c r="X32" s="52">
        <v>1</v>
      </c>
      <c r="Y32" s="52">
        <v>2</v>
      </c>
      <c r="Z32" s="52">
        <v>2</v>
      </c>
      <c r="AA32" s="52">
        <v>1</v>
      </c>
      <c r="AB32" s="55">
        <v>1</v>
      </c>
      <c r="AC32" s="52">
        <v>1</v>
      </c>
      <c r="AD32" s="52">
        <v>1</v>
      </c>
      <c r="AE32" s="54">
        <v>2</v>
      </c>
      <c r="AF32" s="52">
        <v>1</v>
      </c>
      <c r="AG32" s="52">
        <v>1</v>
      </c>
      <c r="AH32" s="52">
        <v>1</v>
      </c>
      <c r="AI32" s="52">
        <v>1</v>
      </c>
      <c r="AJ32" s="52">
        <v>1</v>
      </c>
      <c r="AK32" s="52">
        <v>24</v>
      </c>
      <c r="AL32" s="52">
        <v>24</v>
      </c>
      <c r="AM32" s="52">
        <v>24</v>
      </c>
      <c r="AN32" s="52">
        <v>24</v>
      </c>
      <c r="AO32" s="52">
        <v>24</v>
      </c>
      <c r="AQ32" s="57"/>
      <c r="AX32" s="57"/>
      <c r="AY32" s="57"/>
      <c r="AZ32" s="57"/>
    </row>
    <row r="33" spans="1:52" x14ac:dyDescent="0.25">
      <c r="A33" s="51" t="s">
        <v>209</v>
      </c>
      <c r="B33" s="51" t="s">
        <v>264</v>
      </c>
      <c r="C33" s="52">
        <v>205234000153</v>
      </c>
      <c r="D33" s="53" t="s">
        <v>234</v>
      </c>
      <c r="E33" s="54">
        <v>1</v>
      </c>
      <c r="F33" s="54">
        <v>1</v>
      </c>
      <c r="G33" s="54">
        <v>9</v>
      </c>
      <c r="H33" s="54">
        <v>1</v>
      </c>
      <c r="I33" s="54">
        <v>1</v>
      </c>
      <c r="J33" s="54">
        <v>0</v>
      </c>
      <c r="K33" s="56">
        <v>1</v>
      </c>
      <c r="L33" s="52">
        <v>0</v>
      </c>
      <c r="M33" s="52">
        <v>0</v>
      </c>
      <c r="N33" s="52">
        <v>0</v>
      </c>
      <c r="O33" s="52">
        <v>1</v>
      </c>
      <c r="P33" s="52">
        <v>0</v>
      </c>
      <c r="Q33" s="58">
        <v>1</v>
      </c>
      <c r="R33" s="52">
        <v>1</v>
      </c>
      <c r="S33" s="52">
        <v>2</v>
      </c>
      <c r="T33" s="56">
        <v>2</v>
      </c>
      <c r="U33" s="52">
        <v>0</v>
      </c>
      <c r="V33" s="52">
        <v>0</v>
      </c>
      <c r="W33" s="52">
        <v>2</v>
      </c>
      <c r="X33" s="52">
        <v>1</v>
      </c>
      <c r="Y33" s="52">
        <v>3</v>
      </c>
      <c r="Z33" s="52">
        <v>2</v>
      </c>
      <c r="AA33" s="52">
        <v>2</v>
      </c>
      <c r="AB33" s="55">
        <v>1</v>
      </c>
      <c r="AC33" s="52">
        <v>2</v>
      </c>
      <c r="AD33" s="52">
        <v>2</v>
      </c>
      <c r="AE33" s="54">
        <v>2</v>
      </c>
      <c r="AF33" s="52">
        <v>1</v>
      </c>
      <c r="AG33" s="52">
        <v>1</v>
      </c>
      <c r="AH33" s="52">
        <v>2</v>
      </c>
      <c r="AI33" s="52">
        <v>1</v>
      </c>
      <c r="AJ33" s="52">
        <v>1</v>
      </c>
      <c r="AK33" s="52">
        <v>76</v>
      </c>
      <c r="AL33" s="52">
        <v>76</v>
      </c>
      <c r="AM33" s="52">
        <v>76</v>
      </c>
      <c r="AN33" s="52">
        <v>76</v>
      </c>
      <c r="AO33" s="52">
        <v>76</v>
      </c>
      <c r="AQ33" s="57"/>
      <c r="AX33" s="57"/>
      <c r="AY33" s="57"/>
      <c r="AZ33" s="57"/>
    </row>
    <row r="34" spans="1:52" x14ac:dyDescent="0.25">
      <c r="A34" s="51" t="s">
        <v>209</v>
      </c>
      <c r="B34" s="51" t="s">
        <v>264</v>
      </c>
      <c r="C34" s="52">
        <v>205234000293</v>
      </c>
      <c r="D34" s="53" t="s">
        <v>235</v>
      </c>
      <c r="E34" s="54">
        <v>1</v>
      </c>
      <c r="F34" s="54">
        <v>1</v>
      </c>
      <c r="G34" s="54">
        <v>2</v>
      </c>
      <c r="H34" s="54">
        <v>1</v>
      </c>
      <c r="I34" s="54">
        <v>1</v>
      </c>
      <c r="J34" s="54">
        <v>1</v>
      </c>
      <c r="K34" s="56">
        <v>0</v>
      </c>
      <c r="L34" s="52">
        <v>0</v>
      </c>
      <c r="M34" s="52">
        <v>0</v>
      </c>
      <c r="N34" s="52">
        <v>0</v>
      </c>
      <c r="O34" s="52">
        <v>0</v>
      </c>
      <c r="P34" s="52">
        <v>1</v>
      </c>
      <c r="Q34" s="58">
        <v>2</v>
      </c>
      <c r="R34" s="52">
        <v>0</v>
      </c>
      <c r="S34" s="52">
        <v>0</v>
      </c>
      <c r="T34" s="56">
        <v>0</v>
      </c>
      <c r="U34" s="52">
        <v>0</v>
      </c>
      <c r="V34" s="52">
        <v>0</v>
      </c>
      <c r="W34" s="52">
        <v>0</v>
      </c>
      <c r="X34" s="52">
        <v>0</v>
      </c>
      <c r="Y34" s="52">
        <v>2</v>
      </c>
      <c r="Z34" s="52">
        <v>2</v>
      </c>
      <c r="AA34" s="52">
        <v>1</v>
      </c>
      <c r="AB34" s="55">
        <v>1</v>
      </c>
      <c r="AC34" s="52">
        <v>1</v>
      </c>
      <c r="AD34" s="52">
        <v>1</v>
      </c>
      <c r="AE34" s="54">
        <v>2</v>
      </c>
      <c r="AF34" s="52">
        <v>0</v>
      </c>
      <c r="AG34" s="52">
        <v>0</v>
      </c>
      <c r="AH34" s="52">
        <v>0</v>
      </c>
      <c r="AI34" s="52">
        <v>1</v>
      </c>
      <c r="AJ34" s="52">
        <v>1</v>
      </c>
      <c r="AK34" s="52">
        <v>26</v>
      </c>
      <c r="AL34" s="52">
        <v>26</v>
      </c>
      <c r="AM34" s="52">
        <v>26</v>
      </c>
      <c r="AN34" s="52">
        <v>26</v>
      </c>
      <c r="AO34" s="52">
        <v>26</v>
      </c>
      <c r="AQ34" s="57"/>
      <c r="AX34" s="57"/>
      <c r="AY34" s="57"/>
      <c r="AZ34" s="57"/>
    </row>
    <row r="35" spans="1:52" x14ac:dyDescent="0.25">
      <c r="A35" s="51" t="s">
        <v>209</v>
      </c>
      <c r="B35" s="51" t="s">
        <v>264</v>
      </c>
      <c r="C35" s="52">
        <v>205234000307</v>
      </c>
      <c r="D35" s="53" t="s">
        <v>236</v>
      </c>
      <c r="E35" s="54">
        <v>1</v>
      </c>
      <c r="F35" s="54">
        <v>1</v>
      </c>
      <c r="G35" s="54">
        <v>1</v>
      </c>
      <c r="H35" s="54">
        <v>1</v>
      </c>
      <c r="I35" s="54">
        <v>1</v>
      </c>
      <c r="J35" s="54">
        <v>1</v>
      </c>
      <c r="K35" s="56">
        <v>0</v>
      </c>
      <c r="L35" s="52">
        <v>0</v>
      </c>
      <c r="M35" s="52">
        <v>1</v>
      </c>
      <c r="N35" s="52">
        <v>0</v>
      </c>
      <c r="O35" s="52">
        <v>0</v>
      </c>
      <c r="P35" s="52">
        <v>0</v>
      </c>
      <c r="Q35" s="58">
        <v>1</v>
      </c>
      <c r="R35" s="52">
        <v>1</v>
      </c>
      <c r="S35" s="52">
        <v>1</v>
      </c>
      <c r="T35" s="56">
        <v>0</v>
      </c>
      <c r="U35" s="52">
        <v>0</v>
      </c>
      <c r="V35" s="52">
        <v>0</v>
      </c>
      <c r="W35" s="52">
        <v>2</v>
      </c>
      <c r="X35" s="52">
        <v>1</v>
      </c>
      <c r="Y35" s="52">
        <v>2</v>
      </c>
      <c r="Z35" s="52">
        <v>2</v>
      </c>
      <c r="AA35" s="52">
        <v>1</v>
      </c>
      <c r="AB35" s="55">
        <v>1</v>
      </c>
      <c r="AC35" s="52">
        <v>1</v>
      </c>
      <c r="AD35" s="52">
        <v>1</v>
      </c>
      <c r="AE35" s="54">
        <v>2</v>
      </c>
      <c r="AF35" s="52">
        <v>1</v>
      </c>
      <c r="AG35" s="52">
        <v>1</v>
      </c>
      <c r="AH35" s="52">
        <v>1</v>
      </c>
      <c r="AI35" s="52">
        <v>1</v>
      </c>
      <c r="AJ35" s="52">
        <v>1</v>
      </c>
      <c r="AK35" s="52">
        <v>14</v>
      </c>
      <c r="AL35" s="52">
        <v>14</v>
      </c>
      <c r="AM35" s="52">
        <v>14</v>
      </c>
      <c r="AN35" s="52">
        <v>14</v>
      </c>
      <c r="AO35" s="52">
        <v>14</v>
      </c>
      <c r="AQ35" s="57"/>
      <c r="AX35" s="57"/>
      <c r="AY35" s="57"/>
      <c r="AZ35" s="57"/>
    </row>
    <row r="36" spans="1:52" x14ac:dyDescent="0.25">
      <c r="A36" s="51" t="s">
        <v>209</v>
      </c>
      <c r="B36" s="51" t="s">
        <v>264</v>
      </c>
      <c r="C36" s="52">
        <v>205234000366</v>
      </c>
      <c r="D36" s="53" t="s">
        <v>237</v>
      </c>
      <c r="E36" s="54">
        <v>2</v>
      </c>
      <c r="F36" s="54">
        <v>2</v>
      </c>
      <c r="G36" s="54">
        <v>27</v>
      </c>
      <c r="H36" s="54">
        <v>0</v>
      </c>
      <c r="I36" s="54">
        <v>1</v>
      </c>
      <c r="J36" s="54">
        <v>1</v>
      </c>
      <c r="K36" s="56">
        <v>0</v>
      </c>
      <c r="L36" s="52">
        <v>1</v>
      </c>
      <c r="M36" s="52">
        <v>0</v>
      </c>
      <c r="N36" s="52">
        <v>1</v>
      </c>
      <c r="O36" s="52">
        <v>0</v>
      </c>
      <c r="P36" s="52">
        <v>0</v>
      </c>
      <c r="Q36" s="58">
        <v>2</v>
      </c>
      <c r="R36" s="52">
        <v>2</v>
      </c>
      <c r="S36" s="52">
        <v>2</v>
      </c>
      <c r="T36" s="56">
        <v>2</v>
      </c>
      <c r="U36" s="52">
        <v>3</v>
      </c>
      <c r="V36" s="52">
        <v>1</v>
      </c>
      <c r="W36" s="52">
        <v>2</v>
      </c>
      <c r="X36" s="52">
        <v>4</v>
      </c>
      <c r="Y36" s="52">
        <v>4</v>
      </c>
      <c r="Z36" s="52">
        <v>3</v>
      </c>
      <c r="AA36" s="52">
        <v>3</v>
      </c>
      <c r="AB36" s="55">
        <v>2</v>
      </c>
      <c r="AC36" s="52">
        <v>2</v>
      </c>
      <c r="AD36" s="52">
        <v>2</v>
      </c>
      <c r="AE36" s="54">
        <v>3</v>
      </c>
      <c r="AF36" s="52">
        <v>2</v>
      </c>
      <c r="AG36" s="52">
        <v>2</v>
      </c>
      <c r="AH36" s="52">
        <v>3</v>
      </c>
      <c r="AI36" s="52">
        <v>2</v>
      </c>
      <c r="AJ36" s="52">
        <v>0</v>
      </c>
      <c r="AK36" s="52">
        <v>230</v>
      </c>
      <c r="AL36" s="52">
        <v>230</v>
      </c>
      <c r="AM36" s="52">
        <v>230</v>
      </c>
      <c r="AN36" s="52">
        <v>230</v>
      </c>
      <c r="AO36" s="52">
        <v>230</v>
      </c>
      <c r="AQ36" s="57"/>
      <c r="AX36" s="57"/>
      <c r="AY36" s="57"/>
      <c r="AZ36" s="57"/>
    </row>
    <row r="37" spans="1:52" x14ac:dyDescent="0.25">
      <c r="A37" s="51" t="s">
        <v>209</v>
      </c>
      <c r="B37" s="51" t="s">
        <v>264</v>
      </c>
      <c r="C37" s="52">
        <v>205234000439</v>
      </c>
      <c r="D37" s="53" t="s">
        <v>238</v>
      </c>
      <c r="E37" s="54">
        <v>1</v>
      </c>
      <c r="F37" s="54">
        <v>1</v>
      </c>
      <c r="G37" s="54">
        <v>3</v>
      </c>
      <c r="H37" s="54">
        <v>0</v>
      </c>
      <c r="I37" s="54">
        <v>1</v>
      </c>
      <c r="J37" s="54">
        <v>0</v>
      </c>
      <c r="K37" s="56">
        <v>0</v>
      </c>
      <c r="L37" s="52">
        <v>0</v>
      </c>
      <c r="M37" s="52">
        <v>0</v>
      </c>
      <c r="N37" s="52">
        <v>0</v>
      </c>
      <c r="O37" s="52">
        <v>0</v>
      </c>
      <c r="P37" s="52">
        <v>1</v>
      </c>
      <c r="Q37" s="52">
        <v>2</v>
      </c>
      <c r="R37" s="52">
        <v>0</v>
      </c>
      <c r="S37" s="52">
        <v>2</v>
      </c>
      <c r="T37" s="56">
        <v>1</v>
      </c>
      <c r="U37" s="52">
        <v>0</v>
      </c>
      <c r="V37" s="52">
        <v>1</v>
      </c>
      <c r="W37" s="52">
        <v>2</v>
      </c>
      <c r="X37" s="52">
        <v>1</v>
      </c>
      <c r="Y37" s="52">
        <v>2</v>
      </c>
      <c r="Z37" s="52">
        <v>2</v>
      </c>
      <c r="AA37" s="52">
        <v>1</v>
      </c>
      <c r="AB37" s="55">
        <v>1</v>
      </c>
      <c r="AC37" s="52">
        <v>1</v>
      </c>
      <c r="AD37" s="52">
        <v>1</v>
      </c>
      <c r="AE37" s="54">
        <v>2</v>
      </c>
      <c r="AF37" s="52">
        <v>1</v>
      </c>
      <c r="AG37" s="52">
        <v>1</v>
      </c>
      <c r="AH37" s="52">
        <v>1</v>
      </c>
      <c r="AI37" s="52">
        <v>1</v>
      </c>
      <c r="AJ37" s="52">
        <v>1</v>
      </c>
      <c r="AK37" s="52">
        <v>32</v>
      </c>
      <c r="AL37" s="52">
        <v>32</v>
      </c>
      <c r="AM37" s="52">
        <v>32</v>
      </c>
      <c r="AN37" s="52">
        <v>32</v>
      </c>
      <c r="AO37" s="52">
        <v>32</v>
      </c>
      <c r="AQ37" s="57"/>
      <c r="AX37" s="57"/>
      <c r="AY37" s="57"/>
      <c r="AZ37" s="57"/>
    </row>
    <row r="38" spans="1:52" x14ac:dyDescent="0.25">
      <c r="A38" s="51" t="s">
        <v>209</v>
      </c>
      <c r="B38" s="51" t="s">
        <v>264</v>
      </c>
      <c r="C38" s="52">
        <v>205234000471</v>
      </c>
      <c r="D38" s="53" t="s">
        <v>239</v>
      </c>
      <c r="E38" s="54">
        <v>1</v>
      </c>
      <c r="F38" s="54">
        <v>1</v>
      </c>
      <c r="G38" s="54">
        <v>1</v>
      </c>
      <c r="H38" s="54">
        <v>1</v>
      </c>
      <c r="I38" s="54">
        <v>1</v>
      </c>
      <c r="J38" s="54">
        <v>0</v>
      </c>
      <c r="K38" s="56">
        <v>1</v>
      </c>
      <c r="L38" s="52">
        <v>0</v>
      </c>
      <c r="M38" s="52">
        <v>0</v>
      </c>
      <c r="N38" s="52">
        <v>0</v>
      </c>
      <c r="O38" s="52">
        <v>0</v>
      </c>
      <c r="P38" s="52">
        <v>0</v>
      </c>
      <c r="Q38" s="58">
        <v>2</v>
      </c>
      <c r="R38" s="52">
        <v>0</v>
      </c>
      <c r="S38" s="52">
        <v>1</v>
      </c>
      <c r="T38" s="56">
        <v>0</v>
      </c>
      <c r="U38" s="52">
        <v>0</v>
      </c>
      <c r="V38" s="52">
        <v>1</v>
      </c>
      <c r="W38" s="52">
        <v>1</v>
      </c>
      <c r="X38" s="52">
        <v>1</v>
      </c>
      <c r="Y38" s="52">
        <v>2</v>
      </c>
      <c r="Z38" s="52">
        <v>2</v>
      </c>
      <c r="AA38" s="52">
        <v>1</v>
      </c>
      <c r="AB38" s="55">
        <v>1</v>
      </c>
      <c r="AC38" s="52">
        <v>1</v>
      </c>
      <c r="AD38" s="52">
        <v>1</v>
      </c>
      <c r="AE38" s="54">
        <v>2</v>
      </c>
      <c r="AF38" s="52">
        <v>1</v>
      </c>
      <c r="AG38" s="52">
        <v>1</v>
      </c>
      <c r="AH38" s="52">
        <v>1</v>
      </c>
      <c r="AI38" s="52">
        <v>1</v>
      </c>
      <c r="AJ38" s="52">
        <v>1</v>
      </c>
      <c r="AK38" s="52">
        <v>20</v>
      </c>
      <c r="AL38" s="52">
        <v>20</v>
      </c>
      <c r="AM38" s="52">
        <v>20</v>
      </c>
      <c r="AN38" s="52">
        <v>20</v>
      </c>
      <c r="AO38" s="52">
        <v>20</v>
      </c>
      <c r="AQ38" s="57"/>
      <c r="AX38" s="57"/>
      <c r="AY38" s="57"/>
      <c r="AZ38" s="57"/>
    </row>
    <row r="39" spans="1:52" x14ac:dyDescent="0.25">
      <c r="A39" s="51" t="s">
        <v>209</v>
      </c>
      <c r="B39" s="51" t="s">
        <v>264</v>
      </c>
      <c r="C39" s="52">
        <v>205234000595</v>
      </c>
      <c r="D39" s="53" t="s">
        <v>240</v>
      </c>
      <c r="E39" s="54">
        <v>1</v>
      </c>
      <c r="F39" s="54">
        <v>1</v>
      </c>
      <c r="G39" s="54">
        <v>2</v>
      </c>
      <c r="H39" s="54">
        <v>1</v>
      </c>
      <c r="I39" s="54">
        <v>1</v>
      </c>
      <c r="J39" s="54">
        <v>1</v>
      </c>
      <c r="K39" s="56">
        <v>0</v>
      </c>
      <c r="L39" s="52">
        <v>0</v>
      </c>
      <c r="M39" s="52">
        <v>1</v>
      </c>
      <c r="N39" s="52">
        <v>0</v>
      </c>
      <c r="O39" s="52">
        <v>0</v>
      </c>
      <c r="P39" s="52">
        <v>0</v>
      </c>
      <c r="Q39" s="58">
        <v>2</v>
      </c>
      <c r="R39" s="52">
        <v>0</v>
      </c>
      <c r="S39" s="52">
        <v>2</v>
      </c>
      <c r="T39" s="56">
        <v>1</v>
      </c>
      <c r="U39" s="52">
        <v>0</v>
      </c>
      <c r="V39" s="52">
        <v>1</v>
      </c>
      <c r="W39" s="52">
        <v>2</v>
      </c>
      <c r="X39" s="52">
        <v>1</v>
      </c>
      <c r="Y39" s="52">
        <v>2</v>
      </c>
      <c r="Z39" s="52">
        <v>2</v>
      </c>
      <c r="AA39" s="52">
        <v>1</v>
      </c>
      <c r="AB39" s="55">
        <v>1</v>
      </c>
      <c r="AC39" s="52">
        <v>1</v>
      </c>
      <c r="AD39" s="52">
        <v>1</v>
      </c>
      <c r="AE39" s="54">
        <v>2</v>
      </c>
      <c r="AF39" s="52">
        <v>1</v>
      </c>
      <c r="AG39" s="52">
        <v>1</v>
      </c>
      <c r="AH39" s="52">
        <v>1</v>
      </c>
      <c r="AI39" s="52">
        <v>1</v>
      </c>
      <c r="AJ39" s="52">
        <v>1</v>
      </c>
      <c r="AK39" s="52">
        <v>28</v>
      </c>
      <c r="AL39" s="52">
        <v>28</v>
      </c>
      <c r="AM39" s="52">
        <v>28</v>
      </c>
      <c r="AN39" s="52">
        <v>28</v>
      </c>
      <c r="AO39" s="52">
        <v>28</v>
      </c>
      <c r="AQ39" s="57"/>
      <c r="AX39" s="57"/>
      <c r="AY39" s="57"/>
      <c r="AZ39" s="57"/>
    </row>
    <row r="40" spans="1:52" x14ac:dyDescent="0.25">
      <c r="A40" s="51" t="s">
        <v>209</v>
      </c>
      <c r="B40" s="51" t="s">
        <v>264</v>
      </c>
      <c r="C40" s="52">
        <v>205234000960</v>
      </c>
      <c r="D40" s="53" t="s">
        <v>241</v>
      </c>
      <c r="E40" s="54">
        <v>1</v>
      </c>
      <c r="F40" s="54">
        <v>1</v>
      </c>
      <c r="G40" s="54">
        <v>1</v>
      </c>
      <c r="H40" s="54">
        <v>1</v>
      </c>
      <c r="I40" s="54">
        <v>1</v>
      </c>
      <c r="J40" s="54">
        <v>1</v>
      </c>
      <c r="K40" s="56">
        <v>1</v>
      </c>
      <c r="L40" s="52">
        <v>0</v>
      </c>
      <c r="M40" s="52">
        <v>1</v>
      </c>
      <c r="N40" s="52">
        <v>0</v>
      </c>
      <c r="O40" s="52">
        <v>0</v>
      </c>
      <c r="P40" s="52">
        <v>0</v>
      </c>
      <c r="Q40" s="58">
        <v>2</v>
      </c>
      <c r="R40" s="52">
        <v>1</v>
      </c>
      <c r="S40" s="52">
        <v>2</v>
      </c>
      <c r="T40" s="56">
        <v>1</v>
      </c>
      <c r="U40" s="52">
        <v>0</v>
      </c>
      <c r="V40" s="52">
        <v>1</v>
      </c>
      <c r="W40" s="52">
        <v>2</v>
      </c>
      <c r="X40" s="52">
        <v>1</v>
      </c>
      <c r="Y40" s="52">
        <v>2</v>
      </c>
      <c r="Z40" s="52">
        <v>2</v>
      </c>
      <c r="AA40" s="52">
        <v>1</v>
      </c>
      <c r="AB40" s="55">
        <v>1</v>
      </c>
      <c r="AC40" s="52">
        <v>1</v>
      </c>
      <c r="AD40" s="52">
        <v>1</v>
      </c>
      <c r="AE40" s="54">
        <v>2</v>
      </c>
      <c r="AF40" s="52">
        <v>1</v>
      </c>
      <c r="AG40" s="52">
        <v>1</v>
      </c>
      <c r="AH40" s="52">
        <v>1</v>
      </c>
      <c r="AI40" s="52">
        <v>1</v>
      </c>
      <c r="AJ40" s="52">
        <v>1</v>
      </c>
      <c r="AK40" s="52">
        <v>14</v>
      </c>
      <c r="AL40" s="52">
        <v>14</v>
      </c>
      <c r="AM40" s="52">
        <v>14</v>
      </c>
      <c r="AN40" s="52">
        <v>14</v>
      </c>
      <c r="AO40" s="52">
        <v>14</v>
      </c>
      <c r="AQ40" s="57"/>
      <c r="AX40" s="57"/>
      <c r="AY40" s="57"/>
      <c r="AZ40" s="57"/>
    </row>
    <row r="41" spans="1:52" x14ac:dyDescent="0.25">
      <c r="A41" s="51" t="s">
        <v>209</v>
      </c>
      <c r="B41" s="51" t="s">
        <v>264</v>
      </c>
      <c r="C41" s="52">
        <v>205234001265</v>
      </c>
      <c r="D41" s="53" t="s">
        <v>242</v>
      </c>
      <c r="E41" s="54">
        <v>1</v>
      </c>
      <c r="F41" s="54">
        <v>0</v>
      </c>
      <c r="G41" s="54">
        <v>0</v>
      </c>
      <c r="H41" s="54">
        <v>1</v>
      </c>
      <c r="I41" s="54">
        <v>1</v>
      </c>
      <c r="J41" s="54">
        <v>1</v>
      </c>
      <c r="K41" s="56">
        <v>0</v>
      </c>
      <c r="L41" s="52">
        <v>0</v>
      </c>
      <c r="M41" s="52">
        <v>1</v>
      </c>
      <c r="N41" s="52">
        <v>0</v>
      </c>
      <c r="O41" s="52">
        <v>0</v>
      </c>
      <c r="P41" s="52">
        <v>1</v>
      </c>
      <c r="Q41" s="52">
        <v>2</v>
      </c>
      <c r="R41" s="52">
        <v>0</v>
      </c>
      <c r="S41" s="52">
        <v>1</v>
      </c>
      <c r="T41" s="56">
        <v>0</v>
      </c>
      <c r="U41" s="52">
        <v>0</v>
      </c>
      <c r="V41" s="52">
        <v>0</v>
      </c>
      <c r="W41" s="52">
        <v>1</v>
      </c>
      <c r="X41" s="52">
        <v>1</v>
      </c>
      <c r="Y41" s="52">
        <v>2</v>
      </c>
      <c r="Z41" s="52">
        <v>2</v>
      </c>
      <c r="AA41" s="52">
        <v>1</v>
      </c>
      <c r="AB41" s="55">
        <v>1</v>
      </c>
      <c r="AC41" s="52">
        <v>1</v>
      </c>
      <c r="AD41" s="52">
        <v>1</v>
      </c>
      <c r="AE41" s="54">
        <v>2</v>
      </c>
      <c r="AF41" s="52">
        <v>1</v>
      </c>
      <c r="AG41" s="52">
        <v>1</v>
      </c>
      <c r="AH41" s="52">
        <v>1</v>
      </c>
      <c r="AI41" s="52">
        <v>1</v>
      </c>
      <c r="AJ41" s="52">
        <v>1</v>
      </c>
      <c r="AK41" s="52">
        <v>18</v>
      </c>
      <c r="AL41" s="52">
        <v>18</v>
      </c>
      <c r="AM41" s="52">
        <v>18</v>
      </c>
      <c r="AN41" s="52">
        <v>18</v>
      </c>
      <c r="AO41" s="52">
        <v>18</v>
      </c>
      <c r="AQ41" s="57"/>
      <c r="AX41" s="57"/>
      <c r="AY41" s="57"/>
      <c r="AZ41" s="57"/>
    </row>
    <row r="42" spans="1:52" x14ac:dyDescent="0.25">
      <c r="A42" s="51" t="s">
        <v>209</v>
      </c>
      <c r="B42" s="51" t="s">
        <v>264</v>
      </c>
      <c r="C42" s="52">
        <v>205234001354</v>
      </c>
      <c r="D42" s="53" t="s">
        <v>243</v>
      </c>
      <c r="E42" s="54">
        <v>1</v>
      </c>
      <c r="F42" s="54">
        <v>0</v>
      </c>
      <c r="G42" s="54">
        <v>1</v>
      </c>
      <c r="H42" s="54">
        <v>1</v>
      </c>
      <c r="I42" s="54">
        <v>1</v>
      </c>
      <c r="J42" s="54">
        <v>0</v>
      </c>
      <c r="K42" s="56">
        <v>0</v>
      </c>
      <c r="L42" s="52">
        <v>0</v>
      </c>
      <c r="M42" s="52">
        <v>1</v>
      </c>
      <c r="N42" s="52">
        <v>0</v>
      </c>
      <c r="O42" s="52">
        <v>0</v>
      </c>
      <c r="P42" s="52">
        <v>0</v>
      </c>
      <c r="Q42" s="58">
        <v>2</v>
      </c>
      <c r="R42" s="52">
        <v>1</v>
      </c>
      <c r="S42" s="52">
        <v>2</v>
      </c>
      <c r="T42" s="56">
        <v>1</v>
      </c>
      <c r="U42" s="52">
        <v>0</v>
      </c>
      <c r="V42" s="52">
        <v>1</v>
      </c>
      <c r="W42" s="52">
        <v>2</v>
      </c>
      <c r="X42" s="52">
        <v>1</v>
      </c>
      <c r="Y42" s="52">
        <v>2</v>
      </c>
      <c r="Z42" s="52">
        <v>2</v>
      </c>
      <c r="AA42" s="52">
        <v>1</v>
      </c>
      <c r="AB42" s="55">
        <v>1</v>
      </c>
      <c r="AC42" s="52">
        <v>1</v>
      </c>
      <c r="AD42" s="52">
        <v>1</v>
      </c>
      <c r="AE42" s="54">
        <v>2</v>
      </c>
      <c r="AF42" s="52">
        <v>1</v>
      </c>
      <c r="AG42" s="52">
        <v>1</v>
      </c>
      <c r="AH42" s="52">
        <v>1</v>
      </c>
      <c r="AI42" s="52">
        <v>1</v>
      </c>
      <c r="AJ42" s="52">
        <v>1</v>
      </c>
      <c r="AK42" s="52">
        <v>14</v>
      </c>
      <c r="AL42" s="52">
        <v>14</v>
      </c>
      <c r="AM42" s="52">
        <v>14</v>
      </c>
      <c r="AN42" s="52">
        <v>14</v>
      </c>
      <c r="AO42" s="52">
        <v>14</v>
      </c>
      <c r="AQ42" s="57"/>
      <c r="AX42" s="57"/>
      <c r="AY42" s="57"/>
      <c r="AZ42" s="57"/>
    </row>
    <row r="43" spans="1:52" x14ac:dyDescent="0.25">
      <c r="A43" s="51" t="s">
        <v>209</v>
      </c>
      <c r="B43" s="51" t="s">
        <v>264</v>
      </c>
      <c r="C43" s="52">
        <v>205234001419</v>
      </c>
      <c r="D43" s="53" t="s">
        <v>244</v>
      </c>
      <c r="E43" s="54">
        <v>1</v>
      </c>
      <c r="F43" s="54">
        <v>1</v>
      </c>
      <c r="G43" s="54">
        <v>1</v>
      </c>
      <c r="H43" s="54">
        <v>1</v>
      </c>
      <c r="I43" s="54">
        <v>1</v>
      </c>
      <c r="J43" s="54">
        <v>0</v>
      </c>
      <c r="K43" s="56">
        <v>0</v>
      </c>
      <c r="L43" s="52">
        <v>0</v>
      </c>
      <c r="M43" s="52">
        <v>1</v>
      </c>
      <c r="N43" s="52">
        <v>0</v>
      </c>
      <c r="O43" s="52">
        <v>0</v>
      </c>
      <c r="P43" s="52">
        <v>0</v>
      </c>
      <c r="Q43" s="58">
        <v>1</v>
      </c>
      <c r="R43" s="52">
        <v>1</v>
      </c>
      <c r="S43" s="52">
        <v>2</v>
      </c>
      <c r="T43" s="56">
        <v>1</v>
      </c>
      <c r="U43" s="52">
        <v>0</v>
      </c>
      <c r="V43" s="52">
        <v>0</v>
      </c>
      <c r="W43" s="52">
        <v>2</v>
      </c>
      <c r="X43" s="52">
        <v>1</v>
      </c>
      <c r="Y43" s="52">
        <v>2</v>
      </c>
      <c r="Z43" s="52">
        <v>2</v>
      </c>
      <c r="AA43" s="52">
        <v>1</v>
      </c>
      <c r="AB43" s="55">
        <v>1</v>
      </c>
      <c r="AC43" s="52">
        <v>1</v>
      </c>
      <c r="AD43" s="52">
        <v>1</v>
      </c>
      <c r="AE43" s="54">
        <v>2</v>
      </c>
      <c r="AF43" s="52">
        <v>1</v>
      </c>
      <c r="AG43" s="52">
        <v>1</v>
      </c>
      <c r="AH43" s="52">
        <v>1</v>
      </c>
      <c r="AI43" s="52">
        <v>1</v>
      </c>
      <c r="AJ43" s="52">
        <v>1</v>
      </c>
      <c r="AK43" s="52">
        <v>14</v>
      </c>
      <c r="AL43" s="52">
        <v>14</v>
      </c>
      <c r="AM43" s="52">
        <v>14</v>
      </c>
      <c r="AN43" s="52">
        <v>14</v>
      </c>
      <c r="AO43" s="52">
        <v>14</v>
      </c>
      <c r="AQ43" s="57"/>
      <c r="AX43" s="57"/>
      <c r="AY43" s="57"/>
      <c r="AZ43" s="57"/>
    </row>
    <row r="44" spans="1:52" x14ac:dyDescent="0.25">
      <c r="A44" s="51" t="s">
        <v>209</v>
      </c>
      <c r="B44" s="51" t="s">
        <v>264</v>
      </c>
      <c r="C44" s="52">
        <v>205234001559</v>
      </c>
      <c r="D44" s="53" t="s">
        <v>245</v>
      </c>
      <c r="E44" s="54">
        <v>1</v>
      </c>
      <c r="F44" s="54">
        <v>1</v>
      </c>
      <c r="G44" s="54">
        <v>3</v>
      </c>
      <c r="H44" s="54">
        <v>1</v>
      </c>
      <c r="I44" s="54">
        <v>1</v>
      </c>
      <c r="J44" s="54">
        <v>1</v>
      </c>
      <c r="K44" s="56">
        <v>1</v>
      </c>
      <c r="L44" s="52">
        <v>0</v>
      </c>
      <c r="M44" s="52">
        <v>1</v>
      </c>
      <c r="N44" s="52">
        <v>0</v>
      </c>
      <c r="O44" s="52">
        <v>0</v>
      </c>
      <c r="P44" s="52">
        <v>1</v>
      </c>
      <c r="Q44" s="52">
        <v>2</v>
      </c>
      <c r="R44" s="52">
        <v>1</v>
      </c>
      <c r="S44" s="52">
        <v>2</v>
      </c>
      <c r="T44" s="56">
        <v>1</v>
      </c>
      <c r="U44" s="52">
        <v>0</v>
      </c>
      <c r="V44" s="52">
        <v>0</v>
      </c>
      <c r="W44" s="52">
        <v>2</v>
      </c>
      <c r="X44" s="52">
        <v>0</v>
      </c>
      <c r="Y44" s="52">
        <v>2</v>
      </c>
      <c r="Z44" s="52">
        <v>2</v>
      </c>
      <c r="AA44" s="52">
        <v>1</v>
      </c>
      <c r="AB44" s="55">
        <v>1</v>
      </c>
      <c r="AC44" s="52">
        <v>1</v>
      </c>
      <c r="AD44" s="52">
        <v>1</v>
      </c>
      <c r="AE44" s="54">
        <v>2</v>
      </c>
      <c r="AF44" s="52">
        <v>1</v>
      </c>
      <c r="AG44" s="52">
        <v>1</v>
      </c>
      <c r="AH44" s="52">
        <v>1</v>
      </c>
      <c r="AI44" s="52">
        <v>1</v>
      </c>
      <c r="AJ44" s="52">
        <v>1</v>
      </c>
      <c r="AK44" s="52">
        <v>38</v>
      </c>
      <c r="AL44" s="52">
        <v>38</v>
      </c>
      <c r="AM44" s="52">
        <v>38</v>
      </c>
      <c r="AN44" s="52">
        <v>38</v>
      </c>
      <c r="AO44" s="52">
        <v>38</v>
      </c>
      <c r="AQ44" s="57"/>
      <c r="AX44" s="57"/>
      <c r="AY44" s="57"/>
      <c r="AZ44" s="57"/>
    </row>
    <row r="45" spans="1:52" x14ac:dyDescent="0.25">
      <c r="A45" s="51" t="s">
        <v>209</v>
      </c>
      <c r="B45" s="51" t="s">
        <v>264</v>
      </c>
      <c r="C45" s="52">
        <v>205234001681</v>
      </c>
      <c r="D45" s="53" t="s">
        <v>246</v>
      </c>
      <c r="E45" s="54">
        <v>1</v>
      </c>
      <c r="F45" s="54">
        <v>1</v>
      </c>
      <c r="G45" s="54">
        <v>4</v>
      </c>
      <c r="H45" s="54">
        <v>1</v>
      </c>
      <c r="I45" s="54">
        <v>1</v>
      </c>
      <c r="J45" s="54">
        <v>1</v>
      </c>
      <c r="K45" s="56">
        <v>1</v>
      </c>
      <c r="L45" s="52">
        <v>0</v>
      </c>
      <c r="M45" s="52">
        <v>0</v>
      </c>
      <c r="N45" s="52">
        <v>0</v>
      </c>
      <c r="O45" s="52">
        <v>0</v>
      </c>
      <c r="P45" s="52">
        <v>1</v>
      </c>
      <c r="Q45" s="52">
        <v>2</v>
      </c>
      <c r="R45" s="52">
        <v>1</v>
      </c>
      <c r="S45" s="52">
        <v>1</v>
      </c>
      <c r="T45" s="56">
        <v>0</v>
      </c>
      <c r="U45" s="52">
        <v>0</v>
      </c>
      <c r="V45" s="52">
        <v>1</v>
      </c>
      <c r="W45" s="52">
        <v>2</v>
      </c>
      <c r="X45" s="52">
        <v>1</v>
      </c>
      <c r="Y45" s="52">
        <v>2</v>
      </c>
      <c r="Z45" s="52">
        <v>2</v>
      </c>
      <c r="AA45" s="52">
        <v>1</v>
      </c>
      <c r="AB45" s="55">
        <v>1</v>
      </c>
      <c r="AC45" s="52">
        <v>1</v>
      </c>
      <c r="AD45" s="52">
        <v>1</v>
      </c>
      <c r="AE45" s="54">
        <v>2</v>
      </c>
      <c r="AF45" s="52">
        <v>1</v>
      </c>
      <c r="AG45" s="52">
        <v>1</v>
      </c>
      <c r="AH45" s="52">
        <v>1</v>
      </c>
      <c r="AI45" s="52">
        <v>1</v>
      </c>
      <c r="AJ45" s="52">
        <v>1</v>
      </c>
      <c r="AK45" s="52">
        <v>40</v>
      </c>
      <c r="AL45" s="52">
        <v>40</v>
      </c>
      <c r="AM45" s="52">
        <v>40</v>
      </c>
      <c r="AN45" s="52">
        <v>40</v>
      </c>
      <c r="AO45" s="52">
        <v>40</v>
      </c>
      <c r="AQ45" s="57"/>
      <c r="AX45" s="57"/>
      <c r="AY45" s="57"/>
      <c r="AZ45" s="57"/>
    </row>
    <row r="46" spans="1:52" x14ac:dyDescent="0.25">
      <c r="A46" s="51" t="s">
        <v>209</v>
      </c>
      <c r="B46" s="51" t="s">
        <v>264</v>
      </c>
      <c r="C46" s="52">
        <v>205234001699</v>
      </c>
      <c r="D46" s="53" t="s">
        <v>247</v>
      </c>
      <c r="E46" s="54">
        <v>1</v>
      </c>
      <c r="F46" s="54">
        <v>1</v>
      </c>
      <c r="G46" s="54">
        <v>5</v>
      </c>
      <c r="H46" s="54">
        <v>0</v>
      </c>
      <c r="I46" s="54">
        <v>1</v>
      </c>
      <c r="J46" s="54">
        <v>0</v>
      </c>
      <c r="K46" s="56">
        <v>1</v>
      </c>
      <c r="L46" s="52">
        <v>0</v>
      </c>
      <c r="M46" s="52">
        <v>0</v>
      </c>
      <c r="N46" s="52">
        <v>0</v>
      </c>
      <c r="O46" s="52">
        <v>0</v>
      </c>
      <c r="P46" s="52">
        <v>1</v>
      </c>
      <c r="Q46" s="58">
        <v>2</v>
      </c>
      <c r="R46" s="52">
        <v>1</v>
      </c>
      <c r="S46" s="52">
        <v>2</v>
      </c>
      <c r="T46" s="56">
        <v>1</v>
      </c>
      <c r="U46" s="52">
        <v>0</v>
      </c>
      <c r="V46" s="52">
        <v>1</v>
      </c>
      <c r="W46" s="52">
        <v>1</v>
      </c>
      <c r="X46" s="52">
        <v>0</v>
      </c>
      <c r="Y46" s="52">
        <v>2</v>
      </c>
      <c r="Z46" s="52">
        <v>2</v>
      </c>
      <c r="AA46" s="52">
        <v>1</v>
      </c>
      <c r="AB46" s="55">
        <v>1</v>
      </c>
      <c r="AC46" s="52">
        <v>1</v>
      </c>
      <c r="AD46" s="52">
        <v>1</v>
      </c>
      <c r="AE46" s="54">
        <v>2</v>
      </c>
      <c r="AF46" s="52">
        <v>1</v>
      </c>
      <c r="AG46" s="52">
        <v>1</v>
      </c>
      <c r="AH46" s="52">
        <v>1</v>
      </c>
      <c r="AI46" s="52">
        <v>1</v>
      </c>
      <c r="AJ46" s="52">
        <v>1</v>
      </c>
      <c r="AK46" s="52">
        <v>44</v>
      </c>
      <c r="AL46" s="52">
        <v>44</v>
      </c>
      <c r="AM46" s="52">
        <v>44</v>
      </c>
      <c r="AN46" s="52">
        <v>44</v>
      </c>
      <c r="AO46" s="52">
        <v>44</v>
      </c>
      <c r="AQ46" s="57"/>
      <c r="AX46" s="57"/>
      <c r="AY46" s="57"/>
      <c r="AZ46" s="57"/>
    </row>
    <row r="47" spans="1:52" x14ac:dyDescent="0.25">
      <c r="A47" s="51" t="s">
        <v>209</v>
      </c>
      <c r="B47" s="51" t="s">
        <v>264</v>
      </c>
      <c r="C47" s="52">
        <v>205234001729</v>
      </c>
      <c r="D47" s="53" t="s">
        <v>248</v>
      </c>
      <c r="E47" s="54">
        <v>1</v>
      </c>
      <c r="F47" s="54">
        <v>1</v>
      </c>
      <c r="G47" s="54">
        <v>2</v>
      </c>
      <c r="H47" s="54">
        <v>0</v>
      </c>
      <c r="I47" s="54">
        <v>0</v>
      </c>
      <c r="J47" s="54">
        <v>0</v>
      </c>
      <c r="K47" s="56">
        <v>0</v>
      </c>
      <c r="L47" s="52">
        <v>0</v>
      </c>
      <c r="M47" s="52">
        <v>0</v>
      </c>
      <c r="N47" s="52">
        <v>0</v>
      </c>
      <c r="O47" s="52">
        <v>0</v>
      </c>
      <c r="P47" s="52">
        <v>0</v>
      </c>
      <c r="Q47" s="58">
        <v>2</v>
      </c>
      <c r="R47" s="52">
        <v>0</v>
      </c>
      <c r="S47" s="52">
        <v>1</v>
      </c>
      <c r="T47" s="56">
        <v>0</v>
      </c>
      <c r="U47" s="52">
        <v>0</v>
      </c>
      <c r="V47" s="52">
        <v>1</v>
      </c>
      <c r="W47" s="52">
        <v>2</v>
      </c>
      <c r="X47" s="52">
        <v>1</v>
      </c>
      <c r="Y47" s="52">
        <v>1</v>
      </c>
      <c r="Z47" s="52">
        <v>2</v>
      </c>
      <c r="AA47" s="52">
        <v>1</v>
      </c>
      <c r="AB47" s="55">
        <v>1</v>
      </c>
      <c r="AC47" s="52">
        <v>1</v>
      </c>
      <c r="AD47" s="52">
        <v>1</v>
      </c>
      <c r="AE47" s="54">
        <v>2</v>
      </c>
      <c r="AF47" s="52">
        <v>1</v>
      </c>
      <c r="AG47" s="52">
        <v>1</v>
      </c>
      <c r="AH47" s="52">
        <v>1</v>
      </c>
      <c r="AI47" s="52">
        <v>1</v>
      </c>
      <c r="AJ47" s="52">
        <v>1</v>
      </c>
      <c r="AK47" s="52">
        <v>24</v>
      </c>
      <c r="AL47" s="52">
        <v>24</v>
      </c>
      <c r="AM47" s="52">
        <v>24</v>
      </c>
      <c r="AN47" s="52">
        <v>24</v>
      </c>
      <c r="AO47" s="52">
        <v>24</v>
      </c>
      <c r="AQ47" s="57"/>
      <c r="AX47" s="57"/>
      <c r="AY47" s="57"/>
      <c r="AZ47" s="57"/>
    </row>
    <row r="48" spans="1:52" x14ac:dyDescent="0.25">
      <c r="A48" s="51" t="s">
        <v>209</v>
      </c>
      <c r="B48" s="51" t="s">
        <v>264</v>
      </c>
      <c r="C48" s="52">
        <v>205234001770</v>
      </c>
      <c r="D48" s="53" t="s">
        <v>249</v>
      </c>
      <c r="E48" s="54">
        <v>1</v>
      </c>
      <c r="F48" s="54">
        <v>1</v>
      </c>
      <c r="G48" s="54">
        <v>0</v>
      </c>
      <c r="H48" s="54">
        <v>0</v>
      </c>
      <c r="I48" s="54">
        <v>1</v>
      </c>
      <c r="J48" s="54">
        <v>0</v>
      </c>
      <c r="K48" s="56">
        <v>0</v>
      </c>
      <c r="L48" s="52">
        <v>0</v>
      </c>
      <c r="M48" s="52">
        <v>0</v>
      </c>
      <c r="N48" s="52">
        <v>0</v>
      </c>
      <c r="O48" s="52">
        <v>0</v>
      </c>
      <c r="P48" s="52">
        <v>0</v>
      </c>
      <c r="Q48" s="58">
        <v>2</v>
      </c>
      <c r="R48" s="52">
        <v>0</v>
      </c>
      <c r="S48" s="52">
        <v>1</v>
      </c>
      <c r="T48" s="56">
        <v>0</v>
      </c>
      <c r="U48" s="52">
        <v>0</v>
      </c>
      <c r="V48" s="52">
        <v>0</v>
      </c>
      <c r="W48" s="52">
        <v>2</v>
      </c>
      <c r="X48" s="52">
        <v>0</v>
      </c>
      <c r="Y48" s="52">
        <v>2</v>
      </c>
      <c r="Z48" s="52">
        <v>2</v>
      </c>
      <c r="AA48" s="52">
        <v>1</v>
      </c>
      <c r="AB48" s="55">
        <v>1</v>
      </c>
      <c r="AC48" s="52">
        <v>1</v>
      </c>
      <c r="AD48" s="52">
        <v>1</v>
      </c>
      <c r="AE48" s="54">
        <v>2</v>
      </c>
      <c r="AF48" s="52">
        <v>1</v>
      </c>
      <c r="AG48" s="52">
        <v>1</v>
      </c>
      <c r="AH48" s="52">
        <v>1</v>
      </c>
      <c r="AI48" s="52">
        <v>1</v>
      </c>
      <c r="AJ48" s="52">
        <v>1</v>
      </c>
      <c r="AK48" s="52">
        <v>12</v>
      </c>
      <c r="AL48" s="52">
        <v>12</v>
      </c>
      <c r="AM48" s="52">
        <v>12</v>
      </c>
      <c r="AN48" s="52">
        <v>12</v>
      </c>
      <c r="AO48" s="52">
        <v>12</v>
      </c>
      <c r="AQ48" s="57"/>
      <c r="AX48" s="57"/>
      <c r="AY48" s="57"/>
      <c r="AZ48" s="57"/>
    </row>
    <row r="49" spans="1:52" x14ac:dyDescent="0.25">
      <c r="A49" s="51" t="s">
        <v>209</v>
      </c>
      <c r="B49" s="51" t="s">
        <v>264</v>
      </c>
      <c r="C49" s="52">
        <v>205234001915</v>
      </c>
      <c r="D49" s="53" t="s">
        <v>250</v>
      </c>
      <c r="E49" s="54">
        <v>1</v>
      </c>
      <c r="F49" s="54">
        <v>0</v>
      </c>
      <c r="G49" s="54">
        <v>1</v>
      </c>
      <c r="H49" s="54">
        <v>0</v>
      </c>
      <c r="I49" s="54">
        <v>1</v>
      </c>
      <c r="J49" s="54">
        <v>0</v>
      </c>
      <c r="K49" s="56">
        <v>0</v>
      </c>
      <c r="L49" s="52">
        <v>0</v>
      </c>
      <c r="M49" s="52">
        <v>1</v>
      </c>
      <c r="N49" s="52">
        <v>0</v>
      </c>
      <c r="O49" s="52">
        <v>0</v>
      </c>
      <c r="P49" s="52">
        <v>0</v>
      </c>
      <c r="Q49" s="58">
        <v>2</v>
      </c>
      <c r="R49" s="52">
        <v>0</v>
      </c>
      <c r="S49" s="52">
        <v>2</v>
      </c>
      <c r="T49" s="56">
        <v>1</v>
      </c>
      <c r="U49" s="52">
        <v>0</v>
      </c>
      <c r="V49" s="52">
        <v>1</v>
      </c>
      <c r="W49" s="52">
        <v>2</v>
      </c>
      <c r="X49" s="52">
        <v>0</v>
      </c>
      <c r="Y49" s="52">
        <v>2</v>
      </c>
      <c r="Z49" s="52">
        <v>2</v>
      </c>
      <c r="AA49" s="52">
        <v>1</v>
      </c>
      <c r="AB49" s="55">
        <v>1</v>
      </c>
      <c r="AC49" s="52">
        <v>1</v>
      </c>
      <c r="AD49" s="52">
        <v>1</v>
      </c>
      <c r="AE49" s="54">
        <v>2</v>
      </c>
      <c r="AF49" s="52">
        <v>1</v>
      </c>
      <c r="AG49" s="52">
        <v>1</v>
      </c>
      <c r="AH49" s="52">
        <v>1</v>
      </c>
      <c r="AI49" s="52">
        <v>1</v>
      </c>
      <c r="AJ49" s="52">
        <v>1</v>
      </c>
      <c r="AK49" s="52">
        <v>18</v>
      </c>
      <c r="AL49" s="52">
        <v>18</v>
      </c>
      <c r="AM49" s="52">
        <v>18</v>
      </c>
      <c r="AN49" s="52">
        <v>18</v>
      </c>
      <c r="AO49" s="52">
        <v>18</v>
      </c>
      <c r="AQ49" s="57"/>
      <c r="AX49" s="57"/>
      <c r="AY49" s="57"/>
      <c r="AZ49" s="57"/>
    </row>
    <row r="50" spans="1:52" x14ac:dyDescent="0.25">
      <c r="A50" s="51" t="s">
        <v>209</v>
      </c>
      <c r="B50" s="51" t="s">
        <v>264</v>
      </c>
      <c r="C50" s="52">
        <v>205234001940</v>
      </c>
      <c r="D50" s="53" t="s">
        <v>251</v>
      </c>
      <c r="E50" s="54">
        <v>1</v>
      </c>
      <c r="F50" s="54">
        <v>1</v>
      </c>
      <c r="G50" s="54">
        <v>1</v>
      </c>
      <c r="H50" s="54">
        <v>1</v>
      </c>
      <c r="I50" s="54">
        <v>1</v>
      </c>
      <c r="J50" s="54">
        <v>0</v>
      </c>
      <c r="K50" s="56">
        <v>0</v>
      </c>
      <c r="L50" s="52">
        <v>0</v>
      </c>
      <c r="M50" s="52">
        <v>0</v>
      </c>
      <c r="N50" s="52">
        <v>0</v>
      </c>
      <c r="O50" s="52">
        <v>0</v>
      </c>
      <c r="P50" s="52">
        <v>0</v>
      </c>
      <c r="Q50" s="52">
        <v>2</v>
      </c>
      <c r="R50" s="52">
        <v>1</v>
      </c>
      <c r="S50" s="52">
        <v>0</v>
      </c>
      <c r="T50" s="56">
        <v>0</v>
      </c>
      <c r="U50" s="52">
        <v>0</v>
      </c>
      <c r="V50" s="52">
        <v>0</v>
      </c>
      <c r="W50" s="52">
        <v>2</v>
      </c>
      <c r="X50" s="52">
        <v>1</v>
      </c>
      <c r="Y50" s="52">
        <v>2</v>
      </c>
      <c r="Z50" s="52">
        <v>2</v>
      </c>
      <c r="AA50" s="52">
        <v>1</v>
      </c>
      <c r="AB50" s="55">
        <v>1</v>
      </c>
      <c r="AC50" s="52">
        <v>1</v>
      </c>
      <c r="AD50" s="52">
        <v>1</v>
      </c>
      <c r="AE50" s="54">
        <v>2</v>
      </c>
      <c r="AF50" s="52">
        <v>1</v>
      </c>
      <c r="AG50" s="52">
        <v>1</v>
      </c>
      <c r="AH50" s="52">
        <v>1</v>
      </c>
      <c r="AI50" s="52">
        <v>1</v>
      </c>
      <c r="AJ50" s="52">
        <v>1</v>
      </c>
      <c r="AK50" s="52">
        <v>18</v>
      </c>
      <c r="AL50" s="52">
        <v>18</v>
      </c>
      <c r="AM50" s="52">
        <v>18</v>
      </c>
      <c r="AN50" s="52">
        <v>18</v>
      </c>
      <c r="AO50" s="52">
        <v>18</v>
      </c>
      <c r="AQ50" s="57"/>
      <c r="AX50" s="57"/>
      <c r="AY50" s="57"/>
      <c r="AZ50" s="57"/>
    </row>
    <row r="51" spans="1:52" x14ac:dyDescent="0.25">
      <c r="A51" s="51" t="s">
        <v>209</v>
      </c>
      <c r="B51" s="51" t="s">
        <v>264</v>
      </c>
      <c r="C51" s="52">
        <v>205234002270</v>
      </c>
      <c r="D51" s="53" t="s">
        <v>252</v>
      </c>
      <c r="E51" s="54">
        <v>1</v>
      </c>
      <c r="F51" s="54">
        <v>1</v>
      </c>
      <c r="G51" s="54">
        <v>2</v>
      </c>
      <c r="H51" s="54">
        <v>1</v>
      </c>
      <c r="I51" s="54">
        <v>1</v>
      </c>
      <c r="J51" s="54">
        <v>1</v>
      </c>
      <c r="K51" s="56">
        <v>0</v>
      </c>
      <c r="L51" s="52">
        <v>0</v>
      </c>
      <c r="M51" s="52">
        <v>0</v>
      </c>
      <c r="N51" s="52">
        <v>0</v>
      </c>
      <c r="O51" s="52">
        <v>0</v>
      </c>
      <c r="P51" s="52">
        <v>1</v>
      </c>
      <c r="Q51" s="58">
        <v>2</v>
      </c>
      <c r="R51" s="52">
        <v>1</v>
      </c>
      <c r="S51" s="52">
        <v>2</v>
      </c>
      <c r="T51" s="56">
        <v>1</v>
      </c>
      <c r="U51" s="52">
        <v>0</v>
      </c>
      <c r="V51" s="52">
        <v>0</v>
      </c>
      <c r="W51" s="52">
        <v>1</v>
      </c>
      <c r="X51" s="52">
        <v>1</v>
      </c>
      <c r="Y51" s="52">
        <v>2</v>
      </c>
      <c r="Z51" s="52">
        <v>2</v>
      </c>
      <c r="AA51" s="52">
        <v>1</v>
      </c>
      <c r="AB51" s="55">
        <v>1</v>
      </c>
      <c r="AC51" s="52">
        <v>1</v>
      </c>
      <c r="AD51" s="52">
        <v>1</v>
      </c>
      <c r="AE51" s="54">
        <v>2</v>
      </c>
      <c r="AF51" s="52">
        <v>1</v>
      </c>
      <c r="AG51" s="52">
        <v>1</v>
      </c>
      <c r="AH51" s="52">
        <v>1</v>
      </c>
      <c r="AI51" s="52">
        <v>1</v>
      </c>
      <c r="AJ51" s="52">
        <v>1</v>
      </c>
      <c r="AK51" s="52">
        <v>26</v>
      </c>
      <c r="AL51" s="52">
        <v>26</v>
      </c>
      <c r="AM51" s="52">
        <v>26</v>
      </c>
      <c r="AN51" s="52">
        <v>26</v>
      </c>
      <c r="AO51" s="52">
        <v>26</v>
      </c>
      <c r="AQ51" s="57"/>
      <c r="AX51" s="57"/>
      <c r="AY51" s="57"/>
      <c r="AZ51" s="57"/>
    </row>
    <row r="52" spans="1:52" x14ac:dyDescent="0.25">
      <c r="A52" s="51" t="s">
        <v>209</v>
      </c>
      <c r="B52" s="51" t="s">
        <v>264</v>
      </c>
      <c r="C52" s="52">
        <v>205234800010</v>
      </c>
      <c r="D52" s="53" t="s">
        <v>253</v>
      </c>
      <c r="E52" s="54">
        <v>1</v>
      </c>
      <c r="F52" s="54">
        <v>1</v>
      </c>
      <c r="G52" s="54">
        <v>3</v>
      </c>
      <c r="H52" s="54">
        <v>1</v>
      </c>
      <c r="I52" s="54">
        <v>1</v>
      </c>
      <c r="J52" s="54">
        <v>1</v>
      </c>
      <c r="K52" s="56">
        <v>1</v>
      </c>
      <c r="L52" s="52">
        <v>0</v>
      </c>
      <c r="M52" s="52">
        <v>1</v>
      </c>
      <c r="N52" s="52">
        <v>0</v>
      </c>
      <c r="O52" s="52">
        <v>1</v>
      </c>
      <c r="P52" s="52">
        <v>0</v>
      </c>
      <c r="Q52" s="58">
        <v>2</v>
      </c>
      <c r="R52" s="52">
        <v>1</v>
      </c>
      <c r="S52" s="52">
        <v>2</v>
      </c>
      <c r="T52" s="56">
        <v>2</v>
      </c>
      <c r="U52" s="52">
        <v>0</v>
      </c>
      <c r="V52" s="52">
        <v>1</v>
      </c>
      <c r="W52" s="52">
        <v>2</v>
      </c>
      <c r="X52" s="52">
        <v>2</v>
      </c>
      <c r="Y52" s="52">
        <v>2</v>
      </c>
      <c r="Z52" s="52">
        <v>2</v>
      </c>
      <c r="AA52" s="52">
        <v>2</v>
      </c>
      <c r="AB52" s="55">
        <v>1</v>
      </c>
      <c r="AC52" s="52">
        <v>2</v>
      </c>
      <c r="AD52" s="52">
        <v>2</v>
      </c>
      <c r="AE52" s="54">
        <v>2</v>
      </c>
      <c r="AF52" s="52">
        <v>1</v>
      </c>
      <c r="AG52" s="52">
        <v>1</v>
      </c>
      <c r="AH52" s="52">
        <v>2</v>
      </c>
      <c r="AI52" s="52">
        <v>1</v>
      </c>
      <c r="AJ52" s="52">
        <v>1</v>
      </c>
      <c r="AK52" s="52">
        <v>54</v>
      </c>
      <c r="AL52" s="52">
        <v>54</v>
      </c>
      <c r="AM52" s="52">
        <v>54</v>
      </c>
      <c r="AN52" s="52">
        <v>54</v>
      </c>
      <c r="AO52" s="52">
        <v>54</v>
      </c>
      <c r="AQ52" s="57"/>
      <c r="AX52" s="57"/>
      <c r="AY52" s="57"/>
      <c r="AZ52" s="57"/>
    </row>
    <row r="53" spans="1:52" x14ac:dyDescent="0.25">
      <c r="A53" s="51" t="s">
        <v>209</v>
      </c>
      <c r="B53" s="51" t="s">
        <v>264</v>
      </c>
      <c r="C53" s="52">
        <v>405234002121</v>
      </c>
      <c r="D53" s="53" t="s">
        <v>254</v>
      </c>
      <c r="E53" s="54">
        <v>1</v>
      </c>
      <c r="F53" s="54">
        <v>1</v>
      </c>
      <c r="G53" s="54">
        <v>0</v>
      </c>
      <c r="H53" s="54">
        <v>0</v>
      </c>
      <c r="I53" s="54">
        <v>1</v>
      </c>
      <c r="J53" s="54">
        <v>0</v>
      </c>
      <c r="K53" s="56">
        <v>0</v>
      </c>
      <c r="L53" s="52">
        <v>0</v>
      </c>
      <c r="M53" s="52">
        <v>0</v>
      </c>
      <c r="N53" s="52">
        <v>0</v>
      </c>
      <c r="O53" s="52">
        <v>0</v>
      </c>
      <c r="P53" s="52">
        <v>0</v>
      </c>
      <c r="Q53" s="58">
        <v>0</v>
      </c>
      <c r="R53" s="52">
        <v>1</v>
      </c>
      <c r="S53" s="52">
        <v>1</v>
      </c>
      <c r="T53" s="56">
        <v>0</v>
      </c>
      <c r="U53" s="52">
        <v>0</v>
      </c>
      <c r="V53" s="52">
        <v>1</v>
      </c>
      <c r="W53" s="52">
        <v>1</v>
      </c>
      <c r="X53" s="52">
        <v>1</v>
      </c>
      <c r="Y53" s="52">
        <v>2</v>
      </c>
      <c r="Z53" s="52">
        <v>2</v>
      </c>
      <c r="AA53" s="52">
        <v>1</v>
      </c>
      <c r="AB53" s="55">
        <v>1</v>
      </c>
      <c r="AC53" s="52">
        <v>1</v>
      </c>
      <c r="AD53" s="52">
        <v>1</v>
      </c>
      <c r="AE53" s="54">
        <v>2</v>
      </c>
      <c r="AF53" s="52">
        <v>1</v>
      </c>
      <c r="AG53" s="52">
        <v>1</v>
      </c>
      <c r="AH53" s="52">
        <v>1</v>
      </c>
      <c r="AI53" s="52">
        <v>1</v>
      </c>
      <c r="AJ53" s="52">
        <v>1</v>
      </c>
      <c r="AK53" s="52">
        <v>48</v>
      </c>
      <c r="AL53" s="52">
        <v>48</v>
      </c>
      <c r="AM53" s="52">
        <v>48</v>
      </c>
      <c r="AN53" s="52">
        <v>48</v>
      </c>
      <c r="AO53" s="52">
        <v>48</v>
      </c>
      <c r="AQ53" s="57"/>
      <c r="AX53" s="57"/>
      <c r="AY53" s="57"/>
      <c r="AZ53" s="57"/>
    </row>
    <row r="54" spans="1:52" x14ac:dyDescent="0.25">
      <c r="A54" s="51" t="s">
        <v>209</v>
      </c>
      <c r="B54" s="51" t="s">
        <v>264</v>
      </c>
      <c r="C54" s="52">
        <v>105234000086</v>
      </c>
      <c r="D54" s="53" t="s">
        <v>255</v>
      </c>
      <c r="E54" s="54">
        <v>2</v>
      </c>
      <c r="F54" s="54">
        <v>2</v>
      </c>
      <c r="G54" s="54">
        <v>35</v>
      </c>
      <c r="H54" s="54">
        <v>0</v>
      </c>
      <c r="I54" s="54">
        <v>1</v>
      </c>
      <c r="J54" s="54">
        <v>1</v>
      </c>
      <c r="K54" s="56">
        <v>0</v>
      </c>
      <c r="L54" s="52">
        <v>1</v>
      </c>
      <c r="M54" s="52">
        <v>0</v>
      </c>
      <c r="N54" s="52">
        <v>0</v>
      </c>
      <c r="O54" s="52">
        <v>1</v>
      </c>
      <c r="P54" s="52">
        <v>0</v>
      </c>
      <c r="Q54" s="52">
        <v>2</v>
      </c>
      <c r="R54" s="52">
        <v>1</v>
      </c>
      <c r="S54" s="52">
        <v>0</v>
      </c>
      <c r="T54" s="56">
        <v>1</v>
      </c>
      <c r="U54" s="52">
        <v>3</v>
      </c>
      <c r="V54" s="52">
        <v>0</v>
      </c>
      <c r="W54" s="52">
        <v>1</v>
      </c>
      <c r="X54" s="52">
        <v>4</v>
      </c>
      <c r="Y54" s="52">
        <v>4</v>
      </c>
      <c r="Z54" s="52">
        <v>3</v>
      </c>
      <c r="AA54" s="52">
        <v>3</v>
      </c>
      <c r="AB54" s="55">
        <v>2</v>
      </c>
      <c r="AC54" s="52">
        <v>2</v>
      </c>
      <c r="AD54" s="52">
        <v>2</v>
      </c>
      <c r="AE54" s="54">
        <v>3</v>
      </c>
      <c r="AF54" s="52">
        <v>2</v>
      </c>
      <c r="AG54" s="52">
        <v>2</v>
      </c>
      <c r="AH54" s="52">
        <v>3</v>
      </c>
      <c r="AI54" s="52">
        <v>2</v>
      </c>
      <c r="AJ54" s="52">
        <v>0</v>
      </c>
      <c r="AK54" s="52">
        <v>290</v>
      </c>
      <c r="AL54" s="52">
        <v>290</v>
      </c>
      <c r="AM54" s="52">
        <v>290</v>
      </c>
      <c r="AN54" s="52">
        <v>290</v>
      </c>
      <c r="AO54" s="52">
        <v>290</v>
      </c>
      <c r="AQ54" s="57"/>
      <c r="AX54" s="57"/>
      <c r="AY54" s="57"/>
      <c r="AZ54" s="57"/>
    </row>
    <row r="55" spans="1:52" x14ac:dyDescent="0.25">
      <c r="A55" s="51" t="s">
        <v>209</v>
      </c>
      <c r="B55" s="51" t="s">
        <v>264</v>
      </c>
      <c r="C55" s="52">
        <v>105234000108</v>
      </c>
      <c r="D55" s="53" t="s">
        <v>256</v>
      </c>
      <c r="E55" s="54">
        <v>2</v>
      </c>
      <c r="F55" s="54">
        <v>2</v>
      </c>
      <c r="G55" s="54">
        <v>37</v>
      </c>
      <c r="H55" s="54">
        <v>1</v>
      </c>
      <c r="I55" s="54">
        <v>1</v>
      </c>
      <c r="J55" s="54">
        <v>1</v>
      </c>
      <c r="K55" s="56">
        <v>1</v>
      </c>
      <c r="L55" s="52">
        <v>1</v>
      </c>
      <c r="M55" s="52">
        <v>0</v>
      </c>
      <c r="N55" s="52">
        <v>1</v>
      </c>
      <c r="O55" s="52">
        <v>1</v>
      </c>
      <c r="P55" s="52">
        <v>2</v>
      </c>
      <c r="Q55" s="58">
        <v>2</v>
      </c>
      <c r="R55" s="52">
        <v>2</v>
      </c>
      <c r="S55" s="52">
        <v>1</v>
      </c>
      <c r="T55" s="56">
        <v>1</v>
      </c>
      <c r="U55" s="52">
        <v>3</v>
      </c>
      <c r="V55" s="52">
        <v>1</v>
      </c>
      <c r="W55" s="52">
        <v>2</v>
      </c>
      <c r="X55" s="52">
        <v>3</v>
      </c>
      <c r="Y55" s="52">
        <v>4</v>
      </c>
      <c r="Z55" s="52">
        <v>3</v>
      </c>
      <c r="AA55" s="52">
        <v>3</v>
      </c>
      <c r="AB55" s="55">
        <v>2</v>
      </c>
      <c r="AC55" s="52">
        <v>2</v>
      </c>
      <c r="AD55" s="52">
        <v>2</v>
      </c>
      <c r="AE55" s="54">
        <v>3</v>
      </c>
      <c r="AF55" s="52">
        <v>2</v>
      </c>
      <c r="AG55" s="52">
        <v>2</v>
      </c>
      <c r="AH55" s="52">
        <v>3</v>
      </c>
      <c r="AI55" s="52">
        <v>2</v>
      </c>
      <c r="AJ55" s="52">
        <v>0</v>
      </c>
      <c r="AK55" s="52">
        <v>300</v>
      </c>
      <c r="AL55" s="52">
        <v>300</v>
      </c>
      <c r="AM55" s="52">
        <v>300</v>
      </c>
      <c r="AN55" s="52">
        <v>300</v>
      </c>
      <c r="AO55" s="52">
        <v>300</v>
      </c>
      <c r="AQ55" s="57"/>
      <c r="AX55" s="57"/>
      <c r="AY55" s="57"/>
      <c r="AZ55" s="57"/>
    </row>
    <row r="56" spans="1:52" x14ac:dyDescent="0.25">
      <c r="A56" s="51" t="s">
        <v>209</v>
      </c>
      <c r="B56" s="51" t="s">
        <v>264</v>
      </c>
      <c r="C56" s="52">
        <v>105234001279</v>
      </c>
      <c r="D56" s="53" t="s">
        <v>257</v>
      </c>
      <c r="E56" s="54">
        <v>2</v>
      </c>
      <c r="F56" s="54">
        <v>2</v>
      </c>
      <c r="G56" s="54">
        <v>36</v>
      </c>
      <c r="H56" s="54">
        <v>1</v>
      </c>
      <c r="I56" s="54">
        <v>1</v>
      </c>
      <c r="J56" s="54">
        <v>1</v>
      </c>
      <c r="K56" s="56">
        <v>1</v>
      </c>
      <c r="L56" s="52">
        <v>1</v>
      </c>
      <c r="M56" s="52">
        <v>0</v>
      </c>
      <c r="N56" s="52">
        <v>1</v>
      </c>
      <c r="O56" s="52">
        <v>0</v>
      </c>
      <c r="P56" s="52">
        <v>0</v>
      </c>
      <c r="Q56" s="58">
        <v>2</v>
      </c>
      <c r="R56" s="52">
        <v>1</v>
      </c>
      <c r="S56" s="52">
        <v>1</v>
      </c>
      <c r="T56" s="56">
        <v>1</v>
      </c>
      <c r="U56" s="52">
        <v>3</v>
      </c>
      <c r="V56" s="52">
        <v>1</v>
      </c>
      <c r="W56" s="52">
        <v>2</v>
      </c>
      <c r="X56" s="52">
        <v>4</v>
      </c>
      <c r="Y56" s="52">
        <v>4</v>
      </c>
      <c r="Z56" s="52">
        <v>3</v>
      </c>
      <c r="AA56" s="52">
        <v>3</v>
      </c>
      <c r="AB56" s="55">
        <v>2</v>
      </c>
      <c r="AC56" s="52">
        <v>2</v>
      </c>
      <c r="AD56" s="52">
        <v>2</v>
      </c>
      <c r="AE56" s="54">
        <v>3</v>
      </c>
      <c r="AF56" s="52">
        <v>2</v>
      </c>
      <c r="AG56" s="52">
        <v>2</v>
      </c>
      <c r="AH56" s="52">
        <v>3</v>
      </c>
      <c r="AI56" s="52">
        <v>2</v>
      </c>
      <c r="AJ56" s="52">
        <v>0</v>
      </c>
      <c r="AK56" s="52">
        <v>300</v>
      </c>
      <c r="AL56" s="52">
        <v>300</v>
      </c>
      <c r="AM56" s="52">
        <v>300</v>
      </c>
      <c r="AN56" s="52">
        <v>300</v>
      </c>
      <c r="AO56" s="52">
        <v>300</v>
      </c>
      <c r="AQ56" s="57"/>
      <c r="AX56" s="57"/>
      <c r="AY56" s="57"/>
      <c r="AZ56" s="57"/>
    </row>
    <row r="57" spans="1:52" x14ac:dyDescent="0.25">
      <c r="A57" s="51" t="s">
        <v>209</v>
      </c>
      <c r="B57" s="51" t="s">
        <v>264</v>
      </c>
      <c r="C57" s="52">
        <v>205234000200</v>
      </c>
      <c r="D57" s="53" t="s">
        <v>258</v>
      </c>
      <c r="E57" s="54">
        <v>0</v>
      </c>
      <c r="F57" s="54">
        <v>1</v>
      </c>
      <c r="G57" s="54">
        <v>4</v>
      </c>
      <c r="H57" s="54">
        <v>1</v>
      </c>
      <c r="I57" s="54">
        <v>1</v>
      </c>
      <c r="J57" s="54">
        <v>1</v>
      </c>
      <c r="K57" s="56">
        <v>0</v>
      </c>
      <c r="L57" s="52">
        <v>0</v>
      </c>
      <c r="M57" s="52">
        <v>0</v>
      </c>
      <c r="N57" s="52">
        <v>0</v>
      </c>
      <c r="O57" s="52">
        <v>0</v>
      </c>
      <c r="P57" s="52">
        <v>0</v>
      </c>
      <c r="Q57" s="52">
        <v>2</v>
      </c>
      <c r="R57" s="52">
        <v>0</v>
      </c>
      <c r="S57" s="52">
        <v>2</v>
      </c>
      <c r="T57" s="56">
        <v>1</v>
      </c>
      <c r="U57" s="52">
        <v>0</v>
      </c>
      <c r="V57" s="52">
        <v>0</v>
      </c>
      <c r="W57" s="52">
        <v>1</v>
      </c>
      <c r="X57" s="52">
        <v>1</v>
      </c>
      <c r="Y57" s="52">
        <v>2</v>
      </c>
      <c r="Z57" s="52">
        <v>2</v>
      </c>
      <c r="AA57" s="52">
        <v>1</v>
      </c>
      <c r="AB57" s="55">
        <v>1</v>
      </c>
      <c r="AC57" s="52">
        <v>1</v>
      </c>
      <c r="AD57" s="52">
        <v>1</v>
      </c>
      <c r="AE57" s="54">
        <v>2</v>
      </c>
      <c r="AF57" s="52">
        <v>1</v>
      </c>
      <c r="AG57" s="52">
        <v>1</v>
      </c>
      <c r="AH57" s="52">
        <v>1</v>
      </c>
      <c r="AI57" s="52">
        <v>1</v>
      </c>
      <c r="AJ57" s="52">
        <v>1</v>
      </c>
      <c r="AK57" s="52">
        <v>50</v>
      </c>
      <c r="AL57" s="52">
        <v>50</v>
      </c>
      <c r="AM57" s="52">
        <v>50</v>
      </c>
      <c r="AN57" s="52">
        <v>50</v>
      </c>
      <c r="AO57" s="52">
        <v>50</v>
      </c>
      <c r="AQ57" s="57"/>
      <c r="AX57" s="57"/>
      <c r="AY57" s="57"/>
      <c r="AZ57" s="57"/>
    </row>
    <row r="58" spans="1:52" x14ac:dyDescent="0.25">
      <c r="A58" s="51" t="s">
        <v>209</v>
      </c>
      <c r="B58" s="51" t="s">
        <v>264</v>
      </c>
      <c r="C58" s="52">
        <v>205234000269</v>
      </c>
      <c r="D58" s="53" t="s">
        <v>259</v>
      </c>
      <c r="E58" s="54">
        <v>1</v>
      </c>
      <c r="F58" s="54">
        <v>1</v>
      </c>
      <c r="G58" s="54">
        <v>2</v>
      </c>
      <c r="H58" s="54">
        <v>0</v>
      </c>
      <c r="I58" s="54">
        <v>1</v>
      </c>
      <c r="J58" s="54">
        <v>0</v>
      </c>
      <c r="K58" s="56">
        <v>0</v>
      </c>
      <c r="L58" s="52">
        <v>0</v>
      </c>
      <c r="M58" s="52">
        <v>1</v>
      </c>
      <c r="N58" s="52">
        <v>0</v>
      </c>
      <c r="O58" s="52">
        <v>0</v>
      </c>
      <c r="P58" s="52">
        <v>0</v>
      </c>
      <c r="Q58" s="52">
        <v>2</v>
      </c>
      <c r="R58" s="52">
        <v>0</v>
      </c>
      <c r="S58" s="52">
        <v>1</v>
      </c>
      <c r="T58" s="56">
        <v>0</v>
      </c>
      <c r="U58" s="52">
        <v>0</v>
      </c>
      <c r="V58" s="52">
        <v>0</v>
      </c>
      <c r="W58" s="52">
        <v>2</v>
      </c>
      <c r="X58" s="52">
        <v>1</v>
      </c>
      <c r="Y58" s="52">
        <v>2</v>
      </c>
      <c r="Z58" s="52">
        <v>2</v>
      </c>
      <c r="AA58" s="52">
        <v>1</v>
      </c>
      <c r="AB58" s="55">
        <v>1</v>
      </c>
      <c r="AC58" s="52">
        <v>1</v>
      </c>
      <c r="AD58" s="52">
        <v>1</v>
      </c>
      <c r="AE58" s="54">
        <v>2</v>
      </c>
      <c r="AF58" s="52">
        <v>1</v>
      </c>
      <c r="AG58" s="52">
        <v>1</v>
      </c>
      <c r="AH58" s="52">
        <v>1</v>
      </c>
      <c r="AI58" s="52">
        <v>1</v>
      </c>
      <c r="AJ58" s="52">
        <v>1</v>
      </c>
      <c r="AK58" s="52">
        <v>28</v>
      </c>
      <c r="AL58" s="52">
        <v>28</v>
      </c>
      <c r="AM58" s="52">
        <v>28</v>
      </c>
      <c r="AN58" s="52">
        <v>28</v>
      </c>
      <c r="AO58" s="52">
        <v>28</v>
      </c>
      <c r="AQ58" s="57"/>
      <c r="AX58" s="57"/>
      <c r="AY58" s="57"/>
      <c r="AZ58" s="57"/>
    </row>
    <row r="59" spans="1:52" x14ac:dyDescent="0.25">
      <c r="A59" s="51" t="s">
        <v>209</v>
      </c>
      <c r="B59" s="51" t="s">
        <v>264</v>
      </c>
      <c r="C59" s="52">
        <v>205234000421</v>
      </c>
      <c r="D59" s="53" t="s">
        <v>260</v>
      </c>
      <c r="E59" s="54">
        <v>1</v>
      </c>
      <c r="F59" s="54">
        <v>1</v>
      </c>
      <c r="G59" s="54">
        <v>0</v>
      </c>
      <c r="H59" s="54">
        <v>1</v>
      </c>
      <c r="I59" s="54">
        <v>1</v>
      </c>
      <c r="J59" s="54">
        <v>1</v>
      </c>
      <c r="K59" s="56">
        <v>0</v>
      </c>
      <c r="L59" s="52">
        <v>0</v>
      </c>
      <c r="M59" s="52">
        <v>0</v>
      </c>
      <c r="N59" s="52">
        <v>0</v>
      </c>
      <c r="O59" s="52">
        <v>0</v>
      </c>
      <c r="P59" s="52">
        <v>0</v>
      </c>
      <c r="Q59" s="58">
        <v>2</v>
      </c>
      <c r="R59" s="52">
        <v>0</v>
      </c>
      <c r="S59" s="52">
        <v>1</v>
      </c>
      <c r="T59" s="56">
        <v>0</v>
      </c>
      <c r="U59" s="52">
        <v>0</v>
      </c>
      <c r="V59" s="52">
        <v>1</v>
      </c>
      <c r="W59" s="52">
        <v>0</v>
      </c>
      <c r="X59" s="52">
        <v>0</v>
      </c>
      <c r="Y59" s="52">
        <v>2</v>
      </c>
      <c r="Z59" s="52">
        <v>2</v>
      </c>
      <c r="AA59" s="52">
        <v>1</v>
      </c>
      <c r="AB59" s="55">
        <v>1</v>
      </c>
      <c r="AC59" s="52">
        <v>1</v>
      </c>
      <c r="AD59" s="52">
        <v>1</v>
      </c>
      <c r="AE59" s="54">
        <v>2</v>
      </c>
      <c r="AF59" s="52">
        <v>1</v>
      </c>
      <c r="AG59" s="52">
        <v>1</v>
      </c>
      <c r="AH59" s="52">
        <v>1</v>
      </c>
      <c r="AI59" s="52">
        <v>1</v>
      </c>
      <c r="AJ59" s="52">
        <v>1</v>
      </c>
      <c r="AK59" s="52">
        <v>16</v>
      </c>
      <c r="AL59" s="52">
        <v>16</v>
      </c>
      <c r="AM59" s="52">
        <v>16</v>
      </c>
      <c r="AN59" s="52">
        <v>16</v>
      </c>
      <c r="AO59" s="52">
        <v>16</v>
      </c>
      <c r="AQ59" s="57"/>
      <c r="AX59" s="57"/>
      <c r="AY59" s="57"/>
      <c r="AZ59" s="57"/>
    </row>
    <row r="60" spans="1:52" x14ac:dyDescent="0.25">
      <c r="A60" s="51" t="s">
        <v>209</v>
      </c>
      <c r="B60" s="51" t="s">
        <v>264</v>
      </c>
      <c r="C60" s="52">
        <v>205234000609</v>
      </c>
      <c r="D60" s="53" t="s">
        <v>261</v>
      </c>
      <c r="E60" s="54">
        <v>0</v>
      </c>
      <c r="F60" s="54">
        <v>1</v>
      </c>
      <c r="G60" s="54">
        <v>5</v>
      </c>
      <c r="H60" s="54">
        <v>0</v>
      </c>
      <c r="I60" s="54">
        <v>1</v>
      </c>
      <c r="J60" s="54">
        <v>0</v>
      </c>
      <c r="K60" s="56">
        <v>0</v>
      </c>
      <c r="L60" s="52">
        <v>0</v>
      </c>
      <c r="M60" s="52">
        <v>1</v>
      </c>
      <c r="N60" s="52">
        <v>0</v>
      </c>
      <c r="O60" s="52">
        <v>0</v>
      </c>
      <c r="P60" s="52">
        <v>0</v>
      </c>
      <c r="Q60" s="58">
        <v>1</v>
      </c>
      <c r="R60" s="52">
        <v>0</v>
      </c>
      <c r="S60" s="52">
        <v>1</v>
      </c>
      <c r="T60" s="56">
        <v>0</v>
      </c>
      <c r="U60" s="52">
        <v>0</v>
      </c>
      <c r="V60" s="52">
        <v>1</v>
      </c>
      <c r="W60" s="52">
        <v>2</v>
      </c>
      <c r="X60" s="52">
        <v>0</v>
      </c>
      <c r="Y60" s="52">
        <v>1</v>
      </c>
      <c r="Z60" s="52">
        <v>2</v>
      </c>
      <c r="AA60" s="52">
        <v>1</v>
      </c>
      <c r="AB60" s="55">
        <v>1</v>
      </c>
      <c r="AC60" s="52">
        <v>1</v>
      </c>
      <c r="AD60" s="52">
        <v>1</v>
      </c>
      <c r="AE60" s="54">
        <v>2</v>
      </c>
      <c r="AF60" s="52">
        <v>1</v>
      </c>
      <c r="AG60" s="52">
        <v>1</v>
      </c>
      <c r="AH60" s="52">
        <v>1</v>
      </c>
      <c r="AI60" s="52">
        <v>1</v>
      </c>
      <c r="AJ60" s="52">
        <v>1</v>
      </c>
      <c r="AK60" s="52">
        <v>48</v>
      </c>
      <c r="AL60" s="52">
        <v>48</v>
      </c>
      <c r="AM60" s="52">
        <v>48</v>
      </c>
      <c r="AN60" s="52">
        <v>48</v>
      </c>
      <c r="AO60" s="52">
        <v>48</v>
      </c>
      <c r="AQ60" s="57"/>
      <c r="AX60" s="57"/>
      <c r="AY60" s="57"/>
      <c r="AZ60" s="57"/>
    </row>
    <row r="61" spans="1:52" x14ac:dyDescent="0.25">
      <c r="A61" s="51" t="s">
        <v>209</v>
      </c>
      <c r="B61" s="51" t="s">
        <v>264</v>
      </c>
      <c r="C61" s="52">
        <v>205234001117</v>
      </c>
      <c r="D61" s="53" t="s">
        <v>262</v>
      </c>
      <c r="E61" s="54">
        <v>1</v>
      </c>
      <c r="F61" s="54">
        <v>1</v>
      </c>
      <c r="G61" s="54">
        <v>3</v>
      </c>
      <c r="H61" s="54">
        <v>1</v>
      </c>
      <c r="I61" s="54">
        <v>1</v>
      </c>
      <c r="J61" s="54">
        <v>1</v>
      </c>
      <c r="K61" s="56">
        <v>1</v>
      </c>
      <c r="L61" s="52">
        <v>0</v>
      </c>
      <c r="M61" s="52">
        <v>0</v>
      </c>
      <c r="N61" s="52">
        <v>0</v>
      </c>
      <c r="O61" s="52">
        <v>0</v>
      </c>
      <c r="P61" s="52">
        <v>0</v>
      </c>
      <c r="Q61" s="58">
        <v>2</v>
      </c>
      <c r="R61" s="52">
        <v>0</v>
      </c>
      <c r="S61" s="52">
        <v>1</v>
      </c>
      <c r="T61" s="56">
        <v>0</v>
      </c>
      <c r="U61" s="52">
        <v>0</v>
      </c>
      <c r="V61" s="52">
        <v>1</v>
      </c>
      <c r="W61" s="52">
        <v>1</v>
      </c>
      <c r="X61" s="52">
        <v>1</v>
      </c>
      <c r="Y61" s="52">
        <v>2</v>
      </c>
      <c r="Z61" s="52">
        <v>2</v>
      </c>
      <c r="AA61" s="52">
        <v>1</v>
      </c>
      <c r="AB61" s="55">
        <v>1</v>
      </c>
      <c r="AC61" s="52">
        <v>1</v>
      </c>
      <c r="AD61" s="52">
        <v>1</v>
      </c>
      <c r="AE61" s="54">
        <v>2</v>
      </c>
      <c r="AF61" s="52">
        <v>1</v>
      </c>
      <c r="AG61" s="52">
        <v>1</v>
      </c>
      <c r="AH61" s="52">
        <v>1</v>
      </c>
      <c r="AI61" s="52">
        <v>1</v>
      </c>
      <c r="AJ61" s="52">
        <v>1</v>
      </c>
      <c r="AK61" s="52">
        <v>32</v>
      </c>
      <c r="AL61" s="52">
        <v>32</v>
      </c>
      <c r="AM61" s="52">
        <v>32</v>
      </c>
      <c r="AN61" s="52">
        <v>32</v>
      </c>
      <c r="AO61" s="52">
        <v>32</v>
      </c>
      <c r="AQ61" s="57"/>
      <c r="AX61" s="57"/>
      <c r="AY61" s="57"/>
      <c r="AZ61" s="57"/>
    </row>
    <row r="62" spans="1:52" x14ac:dyDescent="0.25">
      <c r="A62" s="51" t="s">
        <v>209</v>
      </c>
      <c r="B62" s="51" t="s">
        <v>264</v>
      </c>
      <c r="C62" s="52">
        <v>205234001702</v>
      </c>
      <c r="D62" s="53" t="s">
        <v>263</v>
      </c>
      <c r="E62" s="54">
        <v>1</v>
      </c>
      <c r="F62" s="54">
        <v>1</v>
      </c>
      <c r="G62" s="54">
        <v>0</v>
      </c>
      <c r="H62" s="54">
        <v>0</v>
      </c>
      <c r="I62" s="54">
        <v>1</v>
      </c>
      <c r="J62" s="54">
        <v>1</v>
      </c>
      <c r="K62" s="56">
        <v>0</v>
      </c>
      <c r="L62" s="52">
        <v>0</v>
      </c>
      <c r="M62" s="52">
        <v>0</v>
      </c>
      <c r="N62" s="52">
        <v>0</v>
      </c>
      <c r="O62" s="52">
        <v>0</v>
      </c>
      <c r="P62" s="52">
        <v>0</v>
      </c>
      <c r="Q62" s="58">
        <v>2</v>
      </c>
      <c r="R62" s="52">
        <v>0</v>
      </c>
      <c r="S62" s="52">
        <v>1</v>
      </c>
      <c r="T62" s="56">
        <v>0</v>
      </c>
      <c r="U62" s="52">
        <v>0</v>
      </c>
      <c r="V62" s="52">
        <v>1</v>
      </c>
      <c r="W62" s="52">
        <v>2</v>
      </c>
      <c r="X62" s="52">
        <v>0</v>
      </c>
      <c r="Y62" s="52">
        <v>2</v>
      </c>
      <c r="Z62" s="52">
        <v>2</v>
      </c>
      <c r="AA62" s="52">
        <v>1</v>
      </c>
      <c r="AB62" s="55">
        <v>1</v>
      </c>
      <c r="AC62" s="52">
        <v>1</v>
      </c>
      <c r="AD62" s="52">
        <v>1</v>
      </c>
      <c r="AE62" s="54">
        <v>2</v>
      </c>
      <c r="AF62" s="52">
        <v>1</v>
      </c>
      <c r="AG62" s="52">
        <v>1</v>
      </c>
      <c r="AH62" s="52">
        <v>1</v>
      </c>
      <c r="AI62" s="52">
        <v>1</v>
      </c>
      <c r="AJ62" s="52">
        <v>1</v>
      </c>
      <c r="AK62" s="52">
        <v>28</v>
      </c>
      <c r="AL62" s="52">
        <v>28</v>
      </c>
      <c r="AM62" s="52">
        <v>28</v>
      </c>
      <c r="AN62" s="52">
        <v>28</v>
      </c>
      <c r="AO62" s="52">
        <v>28</v>
      </c>
      <c r="AQ62" s="57"/>
      <c r="AX62" s="57"/>
      <c r="AY62" s="57"/>
      <c r="AZ62" s="57"/>
    </row>
    <row r="63" spans="1:52" x14ac:dyDescent="0.25">
      <c r="A63" s="51" t="s">
        <v>209</v>
      </c>
      <c r="B63" s="51" t="s">
        <v>285</v>
      </c>
      <c r="C63" s="52">
        <v>105284000575</v>
      </c>
      <c r="D63" s="53" t="s">
        <v>265</v>
      </c>
      <c r="E63" s="54">
        <v>2</v>
      </c>
      <c r="F63" s="54">
        <v>2</v>
      </c>
      <c r="G63" s="55">
        <v>12</v>
      </c>
      <c r="H63" s="54">
        <v>0</v>
      </c>
      <c r="I63" s="54">
        <v>1</v>
      </c>
      <c r="J63" s="58">
        <v>0</v>
      </c>
      <c r="K63" s="56">
        <v>0</v>
      </c>
      <c r="L63" s="52">
        <v>1</v>
      </c>
      <c r="M63" s="52">
        <v>0</v>
      </c>
      <c r="N63" s="52">
        <v>1</v>
      </c>
      <c r="O63" s="52">
        <v>1</v>
      </c>
      <c r="P63" s="52">
        <v>0</v>
      </c>
      <c r="Q63" s="52">
        <v>2</v>
      </c>
      <c r="R63" s="52">
        <v>2</v>
      </c>
      <c r="S63" s="52">
        <v>2</v>
      </c>
      <c r="T63" s="52">
        <v>2</v>
      </c>
      <c r="U63" s="52">
        <v>3</v>
      </c>
      <c r="V63" s="52">
        <v>1</v>
      </c>
      <c r="W63" s="52">
        <v>2</v>
      </c>
      <c r="X63" s="52">
        <v>4</v>
      </c>
      <c r="Y63" s="52">
        <v>3</v>
      </c>
      <c r="Z63" s="52">
        <v>3</v>
      </c>
      <c r="AA63" s="52">
        <v>2</v>
      </c>
      <c r="AB63" s="52">
        <v>2</v>
      </c>
      <c r="AC63" s="52">
        <v>2</v>
      </c>
      <c r="AD63" s="52">
        <v>2</v>
      </c>
      <c r="AE63" s="52">
        <v>3</v>
      </c>
      <c r="AF63" s="52">
        <v>2</v>
      </c>
      <c r="AG63" s="52">
        <v>2</v>
      </c>
      <c r="AH63" s="52">
        <v>3</v>
      </c>
      <c r="AI63" s="52">
        <v>2</v>
      </c>
      <c r="AJ63" s="52">
        <v>0</v>
      </c>
      <c r="AK63" s="52">
        <v>110</v>
      </c>
      <c r="AL63" s="52">
        <v>110</v>
      </c>
      <c r="AM63" s="52">
        <v>110</v>
      </c>
      <c r="AN63" s="52">
        <v>110</v>
      </c>
      <c r="AO63" s="52">
        <v>110</v>
      </c>
      <c r="AQ63" s="57"/>
      <c r="AX63" s="57"/>
      <c r="AY63" s="57"/>
      <c r="AZ63" s="57"/>
    </row>
    <row r="64" spans="1:52" x14ac:dyDescent="0.25">
      <c r="A64" s="51" t="s">
        <v>209</v>
      </c>
      <c r="B64" s="51" t="s">
        <v>285</v>
      </c>
      <c r="C64" s="52">
        <v>205284000022</v>
      </c>
      <c r="D64" s="53" t="s">
        <v>266</v>
      </c>
      <c r="E64" s="54">
        <v>1</v>
      </c>
      <c r="F64" s="54">
        <v>1</v>
      </c>
      <c r="G64" s="55">
        <v>0</v>
      </c>
      <c r="H64" s="54">
        <v>1</v>
      </c>
      <c r="I64" s="54">
        <v>1</v>
      </c>
      <c r="J64" s="54">
        <v>1</v>
      </c>
      <c r="K64" s="56">
        <v>1</v>
      </c>
      <c r="L64" s="52">
        <v>0</v>
      </c>
      <c r="M64" s="52">
        <v>0</v>
      </c>
      <c r="N64" s="52">
        <v>0</v>
      </c>
      <c r="O64" s="52">
        <v>0</v>
      </c>
      <c r="P64" s="52">
        <v>0</v>
      </c>
      <c r="Q64" s="52">
        <v>2</v>
      </c>
      <c r="R64" s="52">
        <v>0</v>
      </c>
      <c r="S64" s="52">
        <v>2</v>
      </c>
      <c r="T64" s="52">
        <v>1</v>
      </c>
      <c r="U64" s="52">
        <v>0</v>
      </c>
      <c r="V64" s="52">
        <v>0</v>
      </c>
      <c r="W64" s="52">
        <v>1</v>
      </c>
      <c r="X64" s="52">
        <v>1</v>
      </c>
      <c r="Y64" s="52">
        <v>2</v>
      </c>
      <c r="Z64" s="52">
        <v>2</v>
      </c>
      <c r="AA64" s="52">
        <v>1</v>
      </c>
      <c r="AB64" s="52">
        <v>1</v>
      </c>
      <c r="AC64" s="52">
        <v>1</v>
      </c>
      <c r="AD64" s="52">
        <v>1</v>
      </c>
      <c r="AE64" s="52">
        <v>2</v>
      </c>
      <c r="AF64" s="52">
        <v>1</v>
      </c>
      <c r="AG64" s="52">
        <v>1</v>
      </c>
      <c r="AH64" s="52">
        <v>1</v>
      </c>
      <c r="AI64" s="52">
        <v>1</v>
      </c>
      <c r="AJ64" s="52">
        <v>1</v>
      </c>
      <c r="AK64" s="52">
        <v>50</v>
      </c>
      <c r="AL64" s="52">
        <v>50</v>
      </c>
      <c r="AM64" s="52">
        <v>50</v>
      </c>
      <c r="AN64" s="52">
        <v>50</v>
      </c>
      <c r="AO64" s="52">
        <v>50</v>
      </c>
      <c r="AQ64" s="57"/>
      <c r="AX64" s="57"/>
      <c r="AY64" s="57"/>
      <c r="AZ64" s="57"/>
    </row>
    <row r="65" spans="1:52" x14ac:dyDescent="0.25">
      <c r="A65" s="51" t="s">
        <v>209</v>
      </c>
      <c r="B65" s="51" t="s">
        <v>285</v>
      </c>
      <c r="C65" s="52">
        <v>205284000057</v>
      </c>
      <c r="D65" s="53" t="s">
        <v>267</v>
      </c>
      <c r="E65" s="54">
        <v>1</v>
      </c>
      <c r="F65" s="54">
        <v>1</v>
      </c>
      <c r="G65" s="55">
        <v>3</v>
      </c>
      <c r="H65" s="54">
        <v>1</v>
      </c>
      <c r="I65" s="54">
        <v>1</v>
      </c>
      <c r="J65" s="54">
        <v>1</v>
      </c>
      <c r="K65" s="56">
        <v>1</v>
      </c>
      <c r="L65" s="52">
        <v>0</v>
      </c>
      <c r="M65" s="52">
        <v>1</v>
      </c>
      <c r="N65" s="52">
        <v>0</v>
      </c>
      <c r="O65" s="52">
        <v>0</v>
      </c>
      <c r="P65" s="52">
        <v>1</v>
      </c>
      <c r="Q65" s="52">
        <v>2</v>
      </c>
      <c r="R65" s="52">
        <v>0</v>
      </c>
      <c r="S65" s="52">
        <v>2</v>
      </c>
      <c r="T65" s="52">
        <v>1</v>
      </c>
      <c r="U65" s="52">
        <v>0</v>
      </c>
      <c r="V65" s="52">
        <v>1</v>
      </c>
      <c r="W65" s="52">
        <v>2</v>
      </c>
      <c r="X65" s="52">
        <v>1</v>
      </c>
      <c r="Y65" s="52">
        <v>2</v>
      </c>
      <c r="Z65" s="52">
        <v>2</v>
      </c>
      <c r="AA65" s="52">
        <v>1</v>
      </c>
      <c r="AB65" s="52">
        <v>1</v>
      </c>
      <c r="AC65" s="52">
        <v>1</v>
      </c>
      <c r="AD65" s="52">
        <v>1</v>
      </c>
      <c r="AE65" s="52">
        <v>2</v>
      </c>
      <c r="AF65" s="52">
        <v>1</v>
      </c>
      <c r="AG65" s="52">
        <v>1</v>
      </c>
      <c r="AH65" s="52">
        <v>1</v>
      </c>
      <c r="AI65" s="52">
        <v>1</v>
      </c>
      <c r="AJ65" s="52">
        <v>1</v>
      </c>
      <c r="AK65" s="52">
        <v>32</v>
      </c>
      <c r="AL65" s="52">
        <v>32</v>
      </c>
      <c r="AM65" s="52">
        <v>32</v>
      </c>
      <c r="AN65" s="52">
        <v>32</v>
      </c>
      <c r="AO65" s="52">
        <v>32</v>
      </c>
      <c r="AQ65" s="57"/>
      <c r="AX65" s="57"/>
      <c r="AY65" s="57"/>
      <c r="AZ65" s="57"/>
    </row>
    <row r="66" spans="1:52" x14ac:dyDescent="0.25">
      <c r="A66" s="51" t="s">
        <v>209</v>
      </c>
      <c r="B66" s="51" t="s">
        <v>285</v>
      </c>
      <c r="C66" s="52">
        <v>205284000081</v>
      </c>
      <c r="D66" s="53" t="s">
        <v>268</v>
      </c>
      <c r="E66" s="54">
        <v>1</v>
      </c>
      <c r="F66" s="54">
        <v>1</v>
      </c>
      <c r="G66" s="55">
        <v>5</v>
      </c>
      <c r="H66" s="54">
        <v>1</v>
      </c>
      <c r="I66" s="54">
        <v>1</v>
      </c>
      <c r="J66" s="54">
        <v>1</v>
      </c>
      <c r="K66" s="56">
        <v>1</v>
      </c>
      <c r="L66" s="52">
        <v>0</v>
      </c>
      <c r="M66" s="52">
        <v>1</v>
      </c>
      <c r="N66" s="52">
        <v>0</v>
      </c>
      <c r="O66" s="52">
        <v>0</v>
      </c>
      <c r="P66" s="52">
        <v>1</v>
      </c>
      <c r="Q66" s="52">
        <v>2</v>
      </c>
      <c r="R66" s="52">
        <v>1</v>
      </c>
      <c r="S66" s="52">
        <v>2</v>
      </c>
      <c r="T66" s="52">
        <v>1</v>
      </c>
      <c r="U66" s="52">
        <v>0</v>
      </c>
      <c r="V66" s="52">
        <v>1</v>
      </c>
      <c r="W66" s="52">
        <v>2</v>
      </c>
      <c r="X66" s="52">
        <v>1</v>
      </c>
      <c r="Y66" s="52">
        <v>2</v>
      </c>
      <c r="Z66" s="52">
        <v>2</v>
      </c>
      <c r="AA66" s="52">
        <v>1</v>
      </c>
      <c r="AB66" s="52">
        <v>1</v>
      </c>
      <c r="AC66" s="52">
        <v>1</v>
      </c>
      <c r="AD66" s="52">
        <v>1</v>
      </c>
      <c r="AE66" s="52">
        <v>2</v>
      </c>
      <c r="AF66" s="52">
        <v>1</v>
      </c>
      <c r="AG66" s="52">
        <v>1</v>
      </c>
      <c r="AH66" s="52">
        <v>1</v>
      </c>
      <c r="AI66" s="52">
        <v>1</v>
      </c>
      <c r="AJ66" s="52">
        <v>1</v>
      </c>
      <c r="AK66" s="52">
        <v>46</v>
      </c>
      <c r="AL66" s="52">
        <v>46</v>
      </c>
      <c r="AM66" s="52">
        <v>46</v>
      </c>
      <c r="AN66" s="52">
        <v>46</v>
      </c>
      <c r="AO66" s="52">
        <v>46</v>
      </c>
      <c r="AQ66" s="57"/>
      <c r="AX66" s="57"/>
      <c r="AY66" s="57"/>
      <c r="AZ66" s="57"/>
    </row>
    <row r="67" spans="1:52" x14ac:dyDescent="0.25">
      <c r="A67" s="51" t="s">
        <v>209</v>
      </c>
      <c r="B67" s="51" t="s">
        <v>285</v>
      </c>
      <c r="C67" s="52">
        <v>205284000090</v>
      </c>
      <c r="D67" s="53" t="s">
        <v>269</v>
      </c>
      <c r="E67" s="54">
        <v>1</v>
      </c>
      <c r="F67" s="54">
        <v>1</v>
      </c>
      <c r="G67" s="55">
        <v>2</v>
      </c>
      <c r="H67" s="54">
        <v>1</v>
      </c>
      <c r="I67" s="54">
        <v>1</v>
      </c>
      <c r="J67" s="54">
        <v>1</v>
      </c>
      <c r="K67" s="56">
        <v>1</v>
      </c>
      <c r="L67" s="52">
        <v>0</v>
      </c>
      <c r="M67" s="52">
        <v>0</v>
      </c>
      <c r="N67" s="52">
        <v>0</v>
      </c>
      <c r="O67" s="52">
        <v>0</v>
      </c>
      <c r="P67" s="52">
        <v>1</v>
      </c>
      <c r="Q67" s="52">
        <v>2</v>
      </c>
      <c r="R67" s="52">
        <v>1</v>
      </c>
      <c r="S67" s="52">
        <v>2</v>
      </c>
      <c r="T67" s="52">
        <v>1</v>
      </c>
      <c r="U67" s="52">
        <v>0</v>
      </c>
      <c r="V67" s="52">
        <v>1</v>
      </c>
      <c r="W67" s="52">
        <v>2</v>
      </c>
      <c r="X67" s="52">
        <v>1</v>
      </c>
      <c r="Y67" s="52">
        <v>2</v>
      </c>
      <c r="Z67" s="52">
        <v>2</v>
      </c>
      <c r="AA67" s="52">
        <v>1</v>
      </c>
      <c r="AB67" s="52">
        <v>1</v>
      </c>
      <c r="AC67" s="52">
        <v>1</v>
      </c>
      <c r="AD67" s="52">
        <v>1</v>
      </c>
      <c r="AE67" s="52">
        <v>2</v>
      </c>
      <c r="AF67" s="52">
        <v>1</v>
      </c>
      <c r="AG67" s="52">
        <v>1</v>
      </c>
      <c r="AH67" s="52">
        <v>1</v>
      </c>
      <c r="AI67" s="52">
        <v>1</v>
      </c>
      <c r="AJ67" s="52">
        <v>1</v>
      </c>
      <c r="AK67" s="52">
        <v>24</v>
      </c>
      <c r="AL67" s="52">
        <v>24</v>
      </c>
      <c r="AM67" s="52">
        <v>24</v>
      </c>
      <c r="AN67" s="52">
        <v>24</v>
      </c>
      <c r="AO67" s="52">
        <v>24</v>
      </c>
      <c r="AQ67" s="57"/>
      <c r="AX67" s="57"/>
      <c r="AY67" s="57"/>
      <c r="AZ67" s="57"/>
    </row>
    <row r="68" spans="1:52" x14ac:dyDescent="0.25">
      <c r="A68" s="51" t="s">
        <v>209</v>
      </c>
      <c r="B68" s="51" t="s">
        <v>285</v>
      </c>
      <c r="C68" s="52">
        <v>205284000154</v>
      </c>
      <c r="D68" s="53" t="s">
        <v>270</v>
      </c>
      <c r="E68" s="54">
        <v>1</v>
      </c>
      <c r="F68" s="54">
        <v>1</v>
      </c>
      <c r="G68" s="55">
        <v>3</v>
      </c>
      <c r="H68" s="54">
        <v>1</v>
      </c>
      <c r="I68" s="54">
        <v>1</v>
      </c>
      <c r="J68" s="58">
        <v>0</v>
      </c>
      <c r="K68" s="56">
        <v>0</v>
      </c>
      <c r="L68" s="52">
        <v>0</v>
      </c>
      <c r="M68" s="52">
        <v>1</v>
      </c>
      <c r="N68" s="52">
        <v>0</v>
      </c>
      <c r="O68" s="52">
        <v>0</v>
      </c>
      <c r="P68" s="52">
        <v>0</v>
      </c>
      <c r="Q68" s="52">
        <v>2</v>
      </c>
      <c r="R68" s="52">
        <v>1</v>
      </c>
      <c r="S68" s="52">
        <v>2</v>
      </c>
      <c r="T68" s="52">
        <v>1</v>
      </c>
      <c r="U68" s="52">
        <v>0</v>
      </c>
      <c r="V68" s="52">
        <v>0</v>
      </c>
      <c r="W68" s="52">
        <v>1</v>
      </c>
      <c r="X68" s="52">
        <v>1</v>
      </c>
      <c r="Y68" s="52">
        <v>2</v>
      </c>
      <c r="Z68" s="52">
        <v>2</v>
      </c>
      <c r="AA68" s="52">
        <v>1</v>
      </c>
      <c r="AB68" s="52">
        <v>1</v>
      </c>
      <c r="AC68" s="52">
        <v>1</v>
      </c>
      <c r="AD68" s="52">
        <v>1</v>
      </c>
      <c r="AE68" s="52">
        <v>2</v>
      </c>
      <c r="AF68" s="52">
        <v>1</v>
      </c>
      <c r="AG68" s="52">
        <v>1</v>
      </c>
      <c r="AH68" s="52">
        <v>1</v>
      </c>
      <c r="AI68" s="52">
        <v>1</v>
      </c>
      <c r="AJ68" s="52">
        <v>1</v>
      </c>
      <c r="AK68" s="52">
        <v>34</v>
      </c>
      <c r="AL68" s="52">
        <v>34</v>
      </c>
      <c r="AM68" s="52">
        <v>34</v>
      </c>
      <c r="AN68" s="52">
        <v>34</v>
      </c>
      <c r="AO68" s="52">
        <v>34</v>
      </c>
      <c r="AQ68" s="57"/>
      <c r="AX68" s="57"/>
      <c r="AY68" s="57"/>
      <c r="AZ68" s="57"/>
    </row>
    <row r="69" spans="1:52" x14ac:dyDescent="0.25">
      <c r="A69" s="51" t="s">
        <v>209</v>
      </c>
      <c r="B69" s="51" t="s">
        <v>285</v>
      </c>
      <c r="C69" s="52">
        <v>205284000171</v>
      </c>
      <c r="D69" s="53" t="s">
        <v>271</v>
      </c>
      <c r="E69" s="54">
        <v>1</v>
      </c>
      <c r="F69" s="54">
        <v>1</v>
      </c>
      <c r="G69" s="55">
        <v>1</v>
      </c>
      <c r="H69" s="54">
        <v>0</v>
      </c>
      <c r="I69" s="54">
        <v>1</v>
      </c>
      <c r="J69" s="54">
        <v>1</v>
      </c>
      <c r="K69" s="56">
        <v>1</v>
      </c>
      <c r="L69" s="52">
        <v>0</v>
      </c>
      <c r="M69" s="52">
        <v>1</v>
      </c>
      <c r="N69" s="52">
        <v>0</v>
      </c>
      <c r="O69" s="52">
        <v>0</v>
      </c>
      <c r="P69" s="52">
        <v>0</v>
      </c>
      <c r="Q69" s="52">
        <v>2</v>
      </c>
      <c r="R69" s="52">
        <v>1</v>
      </c>
      <c r="S69" s="52">
        <v>2</v>
      </c>
      <c r="T69" s="52">
        <v>1</v>
      </c>
      <c r="U69" s="52">
        <v>0</v>
      </c>
      <c r="V69" s="52">
        <v>1</v>
      </c>
      <c r="W69" s="52">
        <v>2</v>
      </c>
      <c r="X69" s="52">
        <v>1</v>
      </c>
      <c r="Y69" s="52">
        <v>2</v>
      </c>
      <c r="Z69" s="52">
        <v>2</v>
      </c>
      <c r="AA69" s="52">
        <v>1</v>
      </c>
      <c r="AB69" s="52">
        <v>1</v>
      </c>
      <c r="AC69" s="52">
        <v>1</v>
      </c>
      <c r="AD69" s="52">
        <v>1</v>
      </c>
      <c r="AE69" s="52">
        <v>2</v>
      </c>
      <c r="AF69" s="52">
        <v>1</v>
      </c>
      <c r="AG69" s="52">
        <v>1</v>
      </c>
      <c r="AH69" s="52">
        <v>1</v>
      </c>
      <c r="AI69" s="52">
        <v>1</v>
      </c>
      <c r="AJ69" s="52">
        <v>1</v>
      </c>
      <c r="AK69" s="52">
        <v>14</v>
      </c>
      <c r="AL69" s="52">
        <v>14</v>
      </c>
      <c r="AM69" s="52">
        <v>14</v>
      </c>
      <c r="AN69" s="52">
        <v>14</v>
      </c>
      <c r="AO69" s="52">
        <v>14</v>
      </c>
      <c r="AQ69" s="57"/>
      <c r="AX69" s="57"/>
      <c r="AY69" s="57"/>
      <c r="AZ69" s="57"/>
    </row>
    <row r="70" spans="1:52" x14ac:dyDescent="0.25">
      <c r="A70" s="51" t="s">
        <v>209</v>
      </c>
      <c r="B70" s="51" t="s">
        <v>285</v>
      </c>
      <c r="C70" s="52">
        <v>205284000201</v>
      </c>
      <c r="D70" s="53" t="s">
        <v>272</v>
      </c>
      <c r="E70" s="54">
        <v>1</v>
      </c>
      <c r="F70" s="54">
        <v>1</v>
      </c>
      <c r="G70" s="55">
        <v>0</v>
      </c>
      <c r="H70" s="54">
        <v>1</v>
      </c>
      <c r="I70" s="54">
        <v>1</v>
      </c>
      <c r="J70" s="58">
        <v>0</v>
      </c>
      <c r="K70" s="56">
        <v>1</v>
      </c>
      <c r="L70" s="52">
        <v>0</v>
      </c>
      <c r="M70" s="52">
        <v>1</v>
      </c>
      <c r="N70" s="52">
        <v>0</v>
      </c>
      <c r="O70" s="52">
        <v>0</v>
      </c>
      <c r="P70" s="52">
        <v>0</v>
      </c>
      <c r="Q70" s="52">
        <v>2</v>
      </c>
      <c r="R70" s="52">
        <v>1</v>
      </c>
      <c r="S70" s="52">
        <v>2</v>
      </c>
      <c r="T70" s="52">
        <v>1</v>
      </c>
      <c r="U70" s="52">
        <v>0</v>
      </c>
      <c r="V70" s="52">
        <v>1</v>
      </c>
      <c r="W70" s="52">
        <v>2</v>
      </c>
      <c r="X70" s="52">
        <v>1</v>
      </c>
      <c r="Y70" s="52">
        <v>2</v>
      </c>
      <c r="Z70" s="52">
        <v>2</v>
      </c>
      <c r="AA70" s="52">
        <v>1</v>
      </c>
      <c r="AB70" s="52">
        <v>1</v>
      </c>
      <c r="AC70" s="52">
        <v>1</v>
      </c>
      <c r="AD70" s="52">
        <v>1</v>
      </c>
      <c r="AE70" s="52">
        <v>2</v>
      </c>
      <c r="AF70" s="52">
        <v>1</v>
      </c>
      <c r="AG70" s="52">
        <v>1</v>
      </c>
      <c r="AH70" s="52">
        <v>1</v>
      </c>
      <c r="AI70" s="52">
        <v>1</v>
      </c>
      <c r="AJ70" s="52">
        <v>1</v>
      </c>
      <c r="AK70" s="52">
        <v>28</v>
      </c>
      <c r="AL70" s="52">
        <v>28</v>
      </c>
      <c r="AM70" s="52">
        <v>28</v>
      </c>
      <c r="AN70" s="52">
        <v>28</v>
      </c>
      <c r="AO70" s="52">
        <v>28</v>
      </c>
      <c r="AQ70" s="57"/>
      <c r="AX70" s="57"/>
      <c r="AY70" s="57"/>
      <c r="AZ70" s="57"/>
    </row>
    <row r="71" spans="1:52" x14ac:dyDescent="0.25">
      <c r="A71" s="51" t="s">
        <v>209</v>
      </c>
      <c r="B71" s="51" t="s">
        <v>285</v>
      </c>
      <c r="C71" s="52">
        <v>205284000243</v>
      </c>
      <c r="D71" s="53" t="s">
        <v>273</v>
      </c>
      <c r="E71" s="54">
        <v>1</v>
      </c>
      <c r="F71" s="54">
        <v>1</v>
      </c>
      <c r="G71" s="55">
        <v>0</v>
      </c>
      <c r="H71" s="54">
        <v>0</v>
      </c>
      <c r="I71" s="54">
        <v>1</v>
      </c>
      <c r="J71" s="54">
        <v>1</v>
      </c>
      <c r="K71" s="56">
        <v>0</v>
      </c>
      <c r="L71" s="52">
        <v>0</v>
      </c>
      <c r="M71" s="52">
        <v>0</v>
      </c>
      <c r="N71" s="52">
        <v>0</v>
      </c>
      <c r="O71" s="52">
        <v>0</v>
      </c>
      <c r="P71" s="52">
        <v>0</v>
      </c>
      <c r="Q71" s="52">
        <v>1</v>
      </c>
      <c r="R71" s="52">
        <v>1</v>
      </c>
      <c r="S71" s="52">
        <v>2</v>
      </c>
      <c r="T71" s="52">
        <v>1</v>
      </c>
      <c r="U71" s="52">
        <v>0</v>
      </c>
      <c r="V71" s="52">
        <v>1</v>
      </c>
      <c r="W71" s="52">
        <v>1</v>
      </c>
      <c r="X71" s="52">
        <v>0</v>
      </c>
      <c r="Y71" s="52">
        <v>2</v>
      </c>
      <c r="Z71" s="52">
        <v>2</v>
      </c>
      <c r="AA71" s="52">
        <v>1</v>
      </c>
      <c r="AB71" s="52">
        <v>1</v>
      </c>
      <c r="AC71" s="52">
        <v>1</v>
      </c>
      <c r="AD71" s="52">
        <v>1</v>
      </c>
      <c r="AE71" s="52">
        <v>2</v>
      </c>
      <c r="AF71" s="52">
        <v>1</v>
      </c>
      <c r="AG71" s="52">
        <v>1</v>
      </c>
      <c r="AH71" s="52">
        <v>1</v>
      </c>
      <c r="AI71" s="52">
        <v>1</v>
      </c>
      <c r="AJ71" s="52">
        <v>1</v>
      </c>
      <c r="AK71" s="52">
        <v>22</v>
      </c>
      <c r="AL71" s="52">
        <v>22</v>
      </c>
      <c r="AM71" s="52">
        <v>22</v>
      </c>
      <c r="AN71" s="52">
        <v>22</v>
      </c>
      <c r="AO71" s="52">
        <v>22</v>
      </c>
      <c r="AQ71" s="57"/>
      <c r="AX71" s="57"/>
      <c r="AY71" s="57"/>
      <c r="AZ71" s="57"/>
    </row>
    <row r="72" spans="1:52" x14ac:dyDescent="0.25">
      <c r="A72" s="51" t="s">
        <v>209</v>
      </c>
      <c r="B72" s="51" t="s">
        <v>285</v>
      </c>
      <c r="C72" s="52">
        <v>205284000308</v>
      </c>
      <c r="D72" s="53" t="s">
        <v>274</v>
      </c>
      <c r="E72" s="54">
        <v>0</v>
      </c>
      <c r="F72" s="54">
        <v>1</v>
      </c>
      <c r="G72" s="55">
        <v>2</v>
      </c>
      <c r="H72" s="54">
        <v>0</v>
      </c>
      <c r="I72" s="54">
        <v>1</v>
      </c>
      <c r="J72" s="58">
        <v>0</v>
      </c>
      <c r="K72" s="56">
        <v>1</v>
      </c>
      <c r="L72" s="52">
        <v>0</v>
      </c>
      <c r="M72" s="52">
        <v>1</v>
      </c>
      <c r="N72" s="52">
        <v>0</v>
      </c>
      <c r="O72" s="52">
        <v>0</v>
      </c>
      <c r="P72" s="52">
        <v>0</v>
      </c>
      <c r="Q72" s="52">
        <v>2</v>
      </c>
      <c r="R72" s="52">
        <v>1</v>
      </c>
      <c r="S72" s="52">
        <v>2</v>
      </c>
      <c r="T72" s="52">
        <v>1</v>
      </c>
      <c r="U72" s="52">
        <v>0</v>
      </c>
      <c r="V72" s="52">
        <v>1</v>
      </c>
      <c r="W72" s="52">
        <v>2</v>
      </c>
      <c r="X72" s="52">
        <v>1</v>
      </c>
      <c r="Y72" s="52">
        <v>2</v>
      </c>
      <c r="Z72" s="52">
        <v>2</v>
      </c>
      <c r="AA72" s="52">
        <v>1</v>
      </c>
      <c r="AB72" s="52">
        <v>1</v>
      </c>
      <c r="AC72" s="52">
        <v>1</v>
      </c>
      <c r="AD72" s="52">
        <v>1</v>
      </c>
      <c r="AE72" s="52">
        <v>2</v>
      </c>
      <c r="AF72" s="52">
        <v>1</v>
      </c>
      <c r="AG72" s="52">
        <v>1</v>
      </c>
      <c r="AH72" s="52">
        <v>1</v>
      </c>
      <c r="AI72" s="52">
        <v>1</v>
      </c>
      <c r="AJ72" s="52">
        <v>1</v>
      </c>
      <c r="AK72" s="52">
        <v>24</v>
      </c>
      <c r="AL72" s="52">
        <v>24</v>
      </c>
      <c r="AM72" s="52">
        <v>24</v>
      </c>
      <c r="AN72" s="52">
        <v>24</v>
      </c>
      <c r="AO72" s="52">
        <v>24</v>
      </c>
      <c r="AQ72" s="57"/>
      <c r="AX72" s="57"/>
      <c r="AY72" s="57"/>
      <c r="AZ72" s="57"/>
    </row>
    <row r="73" spans="1:52" x14ac:dyDescent="0.25">
      <c r="A73" s="51" t="s">
        <v>209</v>
      </c>
      <c r="B73" s="51" t="s">
        <v>285</v>
      </c>
      <c r="C73" s="52">
        <v>205284000332</v>
      </c>
      <c r="D73" s="53" t="s">
        <v>275</v>
      </c>
      <c r="E73" s="54">
        <v>1</v>
      </c>
      <c r="F73" s="54">
        <v>1</v>
      </c>
      <c r="G73" s="55">
        <v>2</v>
      </c>
      <c r="H73" s="54">
        <v>1</v>
      </c>
      <c r="I73" s="54">
        <v>1</v>
      </c>
      <c r="J73" s="58">
        <v>0</v>
      </c>
      <c r="K73" s="56">
        <v>1</v>
      </c>
      <c r="L73" s="52">
        <v>0</v>
      </c>
      <c r="M73" s="52">
        <v>0</v>
      </c>
      <c r="N73" s="52">
        <v>0</v>
      </c>
      <c r="O73" s="52">
        <v>0</v>
      </c>
      <c r="P73" s="52">
        <v>0</v>
      </c>
      <c r="Q73" s="52">
        <v>2</v>
      </c>
      <c r="R73" s="52">
        <v>1</v>
      </c>
      <c r="S73" s="52">
        <v>1</v>
      </c>
      <c r="T73" s="52">
        <v>0</v>
      </c>
      <c r="U73" s="52">
        <v>0</v>
      </c>
      <c r="V73" s="52">
        <v>0</v>
      </c>
      <c r="W73" s="52">
        <v>2</v>
      </c>
      <c r="X73" s="52">
        <v>0</v>
      </c>
      <c r="Y73" s="52">
        <v>2</v>
      </c>
      <c r="Z73" s="52">
        <v>2</v>
      </c>
      <c r="AA73" s="52">
        <v>1</v>
      </c>
      <c r="AB73" s="52">
        <v>1</v>
      </c>
      <c r="AC73" s="52">
        <v>1</v>
      </c>
      <c r="AD73" s="52">
        <v>1</v>
      </c>
      <c r="AE73" s="52">
        <v>2</v>
      </c>
      <c r="AF73" s="52">
        <v>1</v>
      </c>
      <c r="AG73" s="52">
        <v>1</v>
      </c>
      <c r="AH73" s="52">
        <v>1</v>
      </c>
      <c r="AI73" s="52">
        <v>1</v>
      </c>
      <c r="AJ73" s="52">
        <v>1</v>
      </c>
      <c r="AK73" s="52">
        <v>26</v>
      </c>
      <c r="AL73" s="52">
        <v>26</v>
      </c>
      <c r="AM73" s="52">
        <v>26</v>
      </c>
      <c r="AN73" s="52">
        <v>26</v>
      </c>
      <c r="AO73" s="52">
        <v>26</v>
      </c>
      <c r="AQ73" s="57"/>
      <c r="AX73" s="57"/>
      <c r="AY73" s="57"/>
      <c r="AZ73" s="57"/>
    </row>
    <row r="74" spans="1:52" x14ac:dyDescent="0.25">
      <c r="A74" s="51" t="s">
        <v>209</v>
      </c>
      <c r="B74" s="51" t="s">
        <v>285</v>
      </c>
      <c r="C74" s="52">
        <v>205284000341</v>
      </c>
      <c r="D74" s="53" t="s">
        <v>276</v>
      </c>
      <c r="E74" s="54">
        <v>1</v>
      </c>
      <c r="F74" s="54">
        <v>1</v>
      </c>
      <c r="G74" s="55">
        <v>2</v>
      </c>
      <c r="H74" s="54">
        <v>0</v>
      </c>
      <c r="I74" s="54">
        <v>1</v>
      </c>
      <c r="J74" s="54">
        <v>1</v>
      </c>
      <c r="K74" s="56">
        <v>0</v>
      </c>
      <c r="L74" s="52">
        <v>0</v>
      </c>
      <c r="M74" s="52">
        <v>0</v>
      </c>
      <c r="N74" s="52">
        <v>0</v>
      </c>
      <c r="O74" s="52">
        <v>0</v>
      </c>
      <c r="P74" s="52">
        <v>0</v>
      </c>
      <c r="Q74" s="52">
        <v>2</v>
      </c>
      <c r="R74" s="52">
        <v>0</v>
      </c>
      <c r="S74" s="52">
        <v>2</v>
      </c>
      <c r="T74" s="52">
        <v>1</v>
      </c>
      <c r="U74" s="52">
        <v>0</v>
      </c>
      <c r="V74" s="52">
        <v>0</v>
      </c>
      <c r="W74" s="52">
        <v>1</v>
      </c>
      <c r="X74" s="52">
        <v>0</v>
      </c>
      <c r="Y74" s="52">
        <v>2</v>
      </c>
      <c r="Z74" s="52">
        <v>2</v>
      </c>
      <c r="AA74" s="52">
        <v>1</v>
      </c>
      <c r="AB74" s="52">
        <v>1</v>
      </c>
      <c r="AC74" s="52">
        <v>1</v>
      </c>
      <c r="AD74" s="52">
        <v>1</v>
      </c>
      <c r="AE74" s="52">
        <v>2</v>
      </c>
      <c r="AF74" s="52">
        <v>1</v>
      </c>
      <c r="AG74" s="52">
        <v>1</v>
      </c>
      <c r="AH74" s="52">
        <v>1</v>
      </c>
      <c r="AI74" s="52">
        <v>1</v>
      </c>
      <c r="AJ74" s="52">
        <v>1</v>
      </c>
      <c r="AK74" s="52">
        <v>26</v>
      </c>
      <c r="AL74" s="52">
        <v>26</v>
      </c>
      <c r="AM74" s="52">
        <v>26</v>
      </c>
      <c r="AN74" s="52">
        <v>26</v>
      </c>
      <c r="AO74" s="52">
        <v>26</v>
      </c>
      <c r="AQ74" s="57"/>
      <c r="AX74" s="57"/>
      <c r="AY74" s="57"/>
      <c r="AZ74" s="57"/>
    </row>
    <row r="75" spans="1:52" x14ac:dyDescent="0.25">
      <c r="A75" s="51" t="s">
        <v>209</v>
      </c>
      <c r="B75" s="51" t="s">
        <v>285</v>
      </c>
      <c r="C75" s="52">
        <v>205284000529</v>
      </c>
      <c r="D75" s="53" t="s">
        <v>277</v>
      </c>
      <c r="E75" s="54">
        <v>1</v>
      </c>
      <c r="F75" s="54">
        <v>1</v>
      </c>
      <c r="G75" s="55">
        <v>2</v>
      </c>
      <c r="H75" s="54">
        <v>1</v>
      </c>
      <c r="I75" s="54">
        <v>1</v>
      </c>
      <c r="J75" s="54">
        <v>1</v>
      </c>
      <c r="K75" s="56">
        <v>1</v>
      </c>
      <c r="L75" s="52">
        <v>0</v>
      </c>
      <c r="M75" s="52">
        <v>1</v>
      </c>
      <c r="N75" s="52">
        <v>0</v>
      </c>
      <c r="O75" s="52">
        <v>0</v>
      </c>
      <c r="P75" s="52">
        <v>0</v>
      </c>
      <c r="Q75" s="52">
        <v>2</v>
      </c>
      <c r="R75" s="52">
        <v>0</v>
      </c>
      <c r="S75" s="52">
        <v>2</v>
      </c>
      <c r="T75" s="52">
        <v>1</v>
      </c>
      <c r="U75" s="52">
        <v>0</v>
      </c>
      <c r="V75" s="52">
        <v>0</v>
      </c>
      <c r="W75" s="52">
        <v>2</v>
      </c>
      <c r="X75" s="52">
        <v>1</v>
      </c>
      <c r="Y75" s="52">
        <v>2</v>
      </c>
      <c r="Z75" s="52">
        <v>2</v>
      </c>
      <c r="AA75" s="52">
        <v>1</v>
      </c>
      <c r="AB75" s="52">
        <v>1</v>
      </c>
      <c r="AC75" s="52">
        <v>1</v>
      </c>
      <c r="AD75" s="52">
        <v>1</v>
      </c>
      <c r="AE75" s="52">
        <v>2</v>
      </c>
      <c r="AF75" s="52">
        <v>1</v>
      </c>
      <c r="AG75" s="52">
        <v>1</v>
      </c>
      <c r="AH75" s="52">
        <v>1</v>
      </c>
      <c r="AI75" s="52">
        <v>1</v>
      </c>
      <c r="AJ75" s="52">
        <v>1</v>
      </c>
      <c r="AK75" s="52">
        <v>24</v>
      </c>
      <c r="AL75" s="52">
        <v>24</v>
      </c>
      <c r="AM75" s="52">
        <v>24</v>
      </c>
      <c r="AN75" s="52">
        <v>24</v>
      </c>
      <c r="AO75" s="52">
        <v>24</v>
      </c>
      <c r="AQ75" s="57"/>
      <c r="AX75" s="57"/>
      <c r="AY75" s="57"/>
      <c r="AZ75" s="57"/>
    </row>
    <row r="76" spans="1:52" x14ac:dyDescent="0.25">
      <c r="A76" s="51" t="s">
        <v>209</v>
      </c>
      <c r="B76" s="51" t="s">
        <v>285</v>
      </c>
      <c r="C76" s="52">
        <v>205284000642</v>
      </c>
      <c r="D76" s="53" t="s">
        <v>278</v>
      </c>
      <c r="E76" s="54">
        <v>1</v>
      </c>
      <c r="F76" s="54">
        <v>1</v>
      </c>
      <c r="G76" s="55">
        <v>2</v>
      </c>
      <c r="H76" s="54">
        <v>0</v>
      </c>
      <c r="I76" s="54">
        <v>1</v>
      </c>
      <c r="J76" s="58">
        <v>0</v>
      </c>
      <c r="K76" s="56">
        <v>0</v>
      </c>
      <c r="L76" s="52">
        <v>0</v>
      </c>
      <c r="M76" s="52">
        <v>1</v>
      </c>
      <c r="N76" s="52">
        <v>0</v>
      </c>
      <c r="O76" s="52">
        <v>0</v>
      </c>
      <c r="P76" s="52">
        <v>1</v>
      </c>
      <c r="Q76" s="52">
        <v>2</v>
      </c>
      <c r="R76" s="52">
        <v>1</v>
      </c>
      <c r="S76" s="52">
        <v>2</v>
      </c>
      <c r="T76" s="52">
        <v>1</v>
      </c>
      <c r="U76" s="52">
        <v>0</v>
      </c>
      <c r="V76" s="52">
        <v>1</v>
      </c>
      <c r="W76" s="52">
        <v>2</v>
      </c>
      <c r="X76" s="52">
        <v>1</v>
      </c>
      <c r="Y76" s="52">
        <v>2</v>
      </c>
      <c r="Z76" s="52">
        <v>2</v>
      </c>
      <c r="AA76" s="52">
        <v>1</v>
      </c>
      <c r="AB76" s="52">
        <v>1</v>
      </c>
      <c r="AC76" s="52">
        <v>1</v>
      </c>
      <c r="AD76" s="52">
        <v>1</v>
      </c>
      <c r="AE76" s="52">
        <v>2</v>
      </c>
      <c r="AF76" s="52">
        <v>1</v>
      </c>
      <c r="AG76" s="52">
        <v>1</v>
      </c>
      <c r="AH76" s="52">
        <v>1</v>
      </c>
      <c r="AI76" s="52">
        <v>1</v>
      </c>
      <c r="AJ76" s="52">
        <v>1</v>
      </c>
      <c r="AK76" s="52">
        <v>24</v>
      </c>
      <c r="AL76" s="52">
        <v>24</v>
      </c>
      <c r="AM76" s="52">
        <v>24</v>
      </c>
      <c r="AN76" s="52">
        <v>24</v>
      </c>
      <c r="AO76" s="52">
        <v>24</v>
      </c>
      <c r="AQ76" s="57"/>
      <c r="AX76" s="57"/>
      <c r="AY76" s="57"/>
      <c r="AZ76" s="57"/>
    </row>
    <row r="77" spans="1:52" x14ac:dyDescent="0.25">
      <c r="A77" s="51" t="s">
        <v>209</v>
      </c>
      <c r="B77" s="51" t="s">
        <v>285</v>
      </c>
      <c r="C77" s="52">
        <v>205284001053</v>
      </c>
      <c r="D77" s="53" t="s">
        <v>279</v>
      </c>
      <c r="E77" s="54">
        <v>1</v>
      </c>
      <c r="F77" s="54">
        <v>1</v>
      </c>
      <c r="G77" s="55">
        <v>0</v>
      </c>
      <c r="H77" s="54">
        <v>0</v>
      </c>
      <c r="I77" s="54">
        <v>1</v>
      </c>
      <c r="J77" s="58">
        <v>0</v>
      </c>
      <c r="K77" s="56">
        <v>1</v>
      </c>
      <c r="L77" s="52">
        <v>0</v>
      </c>
      <c r="M77" s="52">
        <v>0</v>
      </c>
      <c r="N77" s="52">
        <v>0</v>
      </c>
      <c r="O77" s="52">
        <v>0</v>
      </c>
      <c r="P77" s="52">
        <v>0</v>
      </c>
      <c r="Q77" s="52">
        <v>2</v>
      </c>
      <c r="R77" s="52">
        <v>0</v>
      </c>
      <c r="S77" s="52">
        <v>1</v>
      </c>
      <c r="T77" s="52">
        <v>0</v>
      </c>
      <c r="U77" s="52">
        <v>0</v>
      </c>
      <c r="V77" s="52">
        <v>0</v>
      </c>
      <c r="W77" s="52">
        <v>2</v>
      </c>
      <c r="X77" s="52">
        <v>1</v>
      </c>
      <c r="Y77" s="52">
        <v>2</v>
      </c>
      <c r="Z77" s="52">
        <v>2</v>
      </c>
      <c r="AA77" s="52">
        <v>1</v>
      </c>
      <c r="AB77" s="52">
        <v>1</v>
      </c>
      <c r="AC77" s="52">
        <v>1</v>
      </c>
      <c r="AD77" s="52">
        <v>1</v>
      </c>
      <c r="AE77" s="52">
        <v>2</v>
      </c>
      <c r="AF77" s="52">
        <v>1</v>
      </c>
      <c r="AG77" s="52">
        <v>1</v>
      </c>
      <c r="AH77" s="52">
        <v>1</v>
      </c>
      <c r="AI77" s="52">
        <v>1</v>
      </c>
      <c r="AJ77" s="52">
        <v>1</v>
      </c>
      <c r="AK77" s="52">
        <v>14</v>
      </c>
      <c r="AL77" s="52">
        <v>14</v>
      </c>
      <c r="AM77" s="52">
        <v>14</v>
      </c>
      <c r="AN77" s="52">
        <v>14</v>
      </c>
      <c r="AO77" s="52">
        <v>14</v>
      </c>
      <c r="AQ77" s="57"/>
      <c r="AX77" s="57"/>
      <c r="AY77" s="57"/>
      <c r="AZ77" s="57"/>
    </row>
    <row r="78" spans="1:52" x14ac:dyDescent="0.25">
      <c r="A78" s="51" t="s">
        <v>209</v>
      </c>
      <c r="B78" s="51" t="s">
        <v>285</v>
      </c>
      <c r="C78" s="52">
        <v>205284001631</v>
      </c>
      <c r="D78" s="53" t="s">
        <v>280</v>
      </c>
      <c r="E78" s="54">
        <v>1</v>
      </c>
      <c r="F78" s="54">
        <v>1</v>
      </c>
      <c r="G78" s="55">
        <v>0</v>
      </c>
      <c r="H78" s="54">
        <v>0</v>
      </c>
      <c r="I78" s="54">
        <v>1</v>
      </c>
      <c r="J78" s="58">
        <v>0</v>
      </c>
      <c r="K78" s="56">
        <v>1</v>
      </c>
      <c r="L78" s="52">
        <v>0</v>
      </c>
      <c r="M78" s="52">
        <v>1</v>
      </c>
      <c r="N78" s="52">
        <v>0</v>
      </c>
      <c r="O78" s="52">
        <v>0</v>
      </c>
      <c r="P78" s="52">
        <v>0</v>
      </c>
      <c r="Q78" s="52">
        <v>2</v>
      </c>
      <c r="R78" s="52">
        <v>0</v>
      </c>
      <c r="S78" s="52">
        <v>1</v>
      </c>
      <c r="T78" s="52">
        <v>0</v>
      </c>
      <c r="U78" s="52">
        <v>0</v>
      </c>
      <c r="V78" s="52">
        <v>1</v>
      </c>
      <c r="W78" s="52">
        <v>1</v>
      </c>
      <c r="X78" s="52">
        <v>0</v>
      </c>
      <c r="Y78" s="52">
        <v>2</v>
      </c>
      <c r="Z78" s="52">
        <v>2</v>
      </c>
      <c r="AA78" s="52">
        <v>1</v>
      </c>
      <c r="AB78" s="52">
        <v>1</v>
      </c>
      <c r="AC78" s="52">
        <v>1</v>
      </c>
      <c r="AD78" s="52">
        <v>1</v>
      </c>
      <c r="AE78" s="52">
        <v>2</v>
      </c>
      <c r="AF78" s="52">
        <v>1</v>
      </c>
      <c r="AG78" s="52">
        <v>1</v>
      </c>
      <c r="AH78" s="52">
        <v>1</v>
      </c>
      <c r="AI78" s="52">
        <v>1</v>
      </c>
      <c r="AJ78" s="52">
        <v>1</v>
      </c>
      <c r="AK78" s="52">
        <v>26</v>
      </c>
      <c r="AL78" s="52">
        <v>26</v>
      </c>
      <c r="AM78" s="52">
        <v>26</v>
      </c>
      <c r="AN78" s="52">
        <v>26</v>
      </c>
      <c r="AO78" s="52">
        <v>26</v>
      </c>
      <c r="AQ78" s="57"/>
      <c r="AX78" s="57"/>
      <c r="AY78" s="57"/>
      <c r="AZ78" s="57"/>
    </row>
    <row r="79" spans="1:52" x14ac:dyDescent="0.25">
      <c r="A79" s="51" t="s">
        <v>209</v>
      </c>
      <c r="B79" s="51" t="s">
        <v>285</v>
      </c>
      <c r="C79" s="52">
        <v>105284000214</v>
      </c>
      <c r="D79" s="53" t="s">
        <v>281</v>
      </c>
      <c r="E79" s="54">
        <v>0</v>
      </c>
      <c r="F79" s="54">
        <v>2</v>
      </c>
      <c r="G79" s="55">
        <v>22</v>
      </c>
      <c r="H79" s="54">
        <v>0</v>
      </c>
      <c r="I79" s="54">
        <v>1</v>
      </c>
      <c r="J79" s="58">
        <v>0</v>
      </c>
      <c r="K79" s="56">
        <v>0</v>
      </c>
      <c r="L79" s="52">
        <v>0</v>
      </c>
      <c r="M79" s="52">
        <v>0</v>
      </c>
      <c r="N79" s="52">
        <v>0</v>
      </c>
      <c r="O79" s="52">
        <v>0</v>
      </c>
      <c r="P79" s="52">
        <v>0</v>
      </c>
      <c r="Q79" s="52">
        <v>2</v>
      </c>
      <c r="R79" s="52">
        <v>0</v>
      </c>
      <c r="S79" s="52">
        <v>1</v>
      </c>
      <c r="T79" s="52">
        <v>1</v>
      </c>
      <c r="U79" s="52">
        <v>3</v>
      </c>
      <c r="V79" s="52">
        <v>0</v>
      </c>
      <c r="W79" s="52">
        <v>2</v>
      </c>
      <c r="X79" s="52">
        <v>3</v>
      </c>
      <c r="Y79" s="52">
        <v>4</v>
      </c>
      <c r="Z79" s="52">
        <v>2</v>
      </c>
      <c r="AA79" s="52">
        <v>3</v>
      </c>
      <c r="AB79" s="52">
        <v>1</v>
      </c>
      <c r="AC79" s="52">
        <v>2</v>
      </c>
      <c r="AD79" s="52">
        <v>2</v>
      </c>
      <c r="AE79" s="52">
        <v>2</v>
      </c>
      <c r="AF79" s="52">
        <v>1</v>
      </c>
      <c r="AG79" s="52">
        <v>1</v>
      </c>
      <c r="AH79" s="52">
        <v>3</v>
      </c>
      <c r="AI79" s="52">
        <v>2</v>
      </c>
      <c r="AJ79" s="52">
        <v>0</v>
      </c>
      <c r="AK79" s="52">
        <v>210</v>
      </c>
      <c r="AL79" s="52">
        <v>210</v>
      </c>
      <c r="AM79" s="52">
        <v>210</v>
      </c>
      <c r="AN79" s="52">
        <v>210</v>
      </c>
      <c r="AO79" s="52">
        <v>210</v>
      </c>
      <c r="AQ79" s="57"/>
      <c r="AX79" s="57"/>
      <c r="AY79" s="57"/>
      <c r="AZ79" s="57"/>
    </row>
    <row r="80" spans="1:52" x14ac:dyDescent="0.25">
      <c r="A80" s="51" t="s">
        <v>209</v>
      </c>
      <c r="B80" s="51" t="s">
        <v>285</v>
      </c>
      <c r="C80" s="52">
        <v>105284000788</v>
      </c>
      <c r="D80" s="53" t="s">
        <v>282</v>
      </c>
      <c r="E80" s="54">
        <v>1</v>
      </c>
      <c r="F80" s="54">
        <v>2</v>
      </c>
      <c r="G80" s="55">
        <v>23</v>
      </c>
      <c r="H80" s="54">
        <v>1</v>
      </c>
      <c r="I80" s="54">
        <v>1</v>
      </c>
      <c r="J80" s="54">
        <v>1</v>
      </c>
      <c r="K80" s="56">
        <v>1</v>
      </c>
      <c r="L80" s="52">
        <v>0</v>
      </c>
      <c r="M80" s="52">
        <v>1</v>
      </c>
      <c r="N80" s="52">
        <v>0</v>
      </c>
      <c r="O80" s="52">
        <v>1</v>
      </c>
      <c r="P80" s="52">
        <v>0</v>
      </c>
      <c r="Q80" s="52">
        <v>2</v>
      </c>
      <c r="R80" s="52">
        <v>0</v>
      </c>
      <c r="S80" s="52">
        <v>1</v>
      </c>
      <c r="T80" s="52">
        <v>1</v>
      </c>
      <c r="U80" s="52">
        <v>3</v>
      </c>
      <c r="V80" s="52">
        <v>0</v>
      </c>
      <c r="W80" s="52">
        <v>1</v>
      </c>
      <c r="X80" s="52">
        <v>3</v>
      </c>
      <c r="Y80" s="52">
        <v>0</v>
      </c>
      <c r="Z80" s="52">
        <v>2</v>
      </c>
      <c r="AA80" s="52">
        <v>3</v>
      </c>
      <c r="AB80" s="52">
        <v>1</v>
      </c>
      <c r="AC80" s="52">
        <v>2</v>
      </c>
      <c r="AD80" s="52">
        <v>2</v>
      </c>
      <c r="AE80" s="52">
        <v>2</v>
      </c>
      <c r="AF80" s="52">
        <v>1</v>
      </c>
      <c r="AG80" s="52">
        <v>1</v>
      </c>
      <c r="AH80" s="52">
        <v>3</v>
      </c>
      <c r="AI80" s="52">
        <v>2</v>
      </c>
      <c r="AJ80" s="52">
        <v>0</v>
      </c>
      <c r="AK80" s="52">
        <v>220</v>
      </c>
      <c r="AL80" s="52">
        <v>220</v>
      </c>
      <c r="AM80" s="52">
        <v>220</v>
      </c>
      <c r="AN80" s="52">
        <v>220</v>
      </c>
      <c r="AO80" s="52">
        <v>220</v>
      </c>
      <c r="AQ80" s="57"/>
      <c r="AX80" s="57"/>
      <c r="AY80" s="57"/>
      <c r="AZ80" s="57"/>
    </row>
    <row r="81" spans="1:52" x14ac:dyDescent="0.25">
      <c r="A81" s="51" t="s">
        <v>209</v>
      </c>
      <c r="B81" s="51" t="s">
        <v>285</v>
      </c>
      <c r="C81" s="52">
        <v>205284000464</v>
      </c>
      <c r="D81" s="53" t="s">
        <v>283</v>
      </c>
      <c r="E81" s="54">
        <v>0</v>
      </c>
      <c r="F81" s="54">
        <v>0</v>
      </c>
      <c r="G81" s="55">
        <v>35</v>
      </c>
      <c r="H81" s="54">
        <v>0</v>
      </c>
      <c r="I81" s="54">
        <v>1</v>
      </c>
      <c r="J81" s="58">
        <v>0</v>
      </c>
      <c r="K81" s="56">
        <v>0</v>
      </c>
      <c r="L81" s="52">
        <v>1</v>
      </c>
      <c r="M81" s="52">
        <v>0</v>
      </c>
      <c r="N81" s="52">
        <v>0</v>
      </c>
      <c r="O81" s="52">
        <v>0</v>
      </c>
      <c r="P81" s="52">
        <v>0</v>
      </c>
      <c r="Q81" s="52">
        <v>2</v>
      </c>
      <c r="R81" s="52">
        <v>0</v>
      </c>
      <c r="S81" s="52">
        <v>0</v>
      </c>
      <c r="T81" s="52">
        <v>0</v>
      </c>
      <c r="U81" s="52">
        <v>3</v>
      </c>
      <c r="V81" s="52">
        <v>0</v>
      </c>
      <c r="W81" s="52">
        <v>0</v>
      </c>
      <c r="X81" s="52">
        <v>2</v>
      </c>
      <c r="Y81" s="52">
        <v>4</v>
      </c>
      <c r="Z81" s="52">
        <v>3</v>
      </c>
      <c r="AA81" s="52">
        <v>3</v>
      </c>
      <c r="AB81" s="52">
        <v>2</v>
      </c>
      <c r="AC81" s="52">
        <v>2</v>
      </c>
      <c r="AD81" s="52">
        <v>2</v>
      </c>
      <c r="AE81" s="52">
        <v>3</v>
      </c>
      <c r="AF81" s="52">
        <v>2</v>
      </c>
      <c r="AG81" s="52">
        <v>2</v>
      </c>
      <c r="AH81" s="52">
        <v>3</v>
      </c>
      <c r="AI81" s="52">
        <v>2</v>
      </c>
      <c r="AJ81" s="52">
        <v>0</v>
      </c>
      <c r="AK81" s="52">
        <v>330</v>
      </c>
      <c r="AL81" s="52">
        <v>330</v>
      </c>
      <c r="AM81" s="52">
        <v>330</v>
      </c>
      <c r="AN81" s="52">
        <v>330</v>
      </c>
      <c r="AO81" s="52">
        <v>330</v>
      </c>
      <c r="AQ81" s="57"/>
      <c r="AX81" s="57"/>
      <c r="AY81" s="57"/>
      <c r="AZ81" s="57"/>
    </row>
    <row r="82" spans="1:52" x14ac:dyDescent="0.25">
      <c r="A82" s="51" t="s">
        <v>209</v>
      </c>
      <c r="B82" s="51" t="s">
        <v>285</v>
      </c>
      <c r="C82" s="52">
        <v>205284000162</v>
      </c>
      <c r="D82" s="53" t="s">
        <v>284</v>
      </c>
      <c r="E82" s="54">
        <v>0</v>
      </c>
      <c r="F82" s="54">
        <v>1</v>
      </c>
      <c r="G82" s="55">
        <v>14</v>
      </c>
      <c r="H82" s="54">
        <v>1</v>
      </c>
      <c r="I82" s="54">
        <v>1</v>
      </c>
      <c r="J82" s="58">
        <v>0</v>
      </c>
      <c r="K82" s="56">
        <v>0</v>
      </c>
      <c r="L82" s="52">
        <v>1</v>
      </c>
      <c r="M82" s="52">
        <v>0</v>
      </c>
      <c r="N82" s="52">
        <v>0</v>
      </c>
      <c r="O82" s="52">
        <v>0</v>
      </c>
      <c r="P82" s="52">
        <v>0</v>
      </c>
      <c r="Q82" s="52">
        <v>0</v>
      </c>
      <c r="R82" s="52">
        <v>1</v>
      </c>
      <c r="S82" s="52">
        <v>1</v>
      </c>
      <c r="T82" s="52">
        <v>0</v>
      </c>
      <c r="U82" s="52">
        <v>3</v>
      </c>
      <c r="V82" s="52">
        <v>0</v>
      </c>
      <c r="W82" s="52">
        <v>2</v>
      </c>
      <c r="X82" s="52">
        <v>2</v>
      </c>
      <c r="Y82" s="52">
        <v>4</v>
      </c>
      <c r="Z82" s="52">
        <v>3</v>
      </c>
      <c r="AA82" s="52">
        <v>3</v>
      </c>
      <c r="AB82" s="52">
        <v>2</v>
      </c>
      <c r="AC82" s="52">
        <v>2</v>
      </c>
      <c r="AD82" s="52">
        <v>2</v>
      </c>
      <c r="AE82" s="52">
        <v>3</v>
      </c>
      <c r="AF82" s="52">
        <v>2</v>
      </c>
      <c r="AG82" s="52">
        <v>2</v>
      </c>
      <c r="AH82" s="52">
        <v>3</v>
      </c>
      <c r="AI82" s="52">
        <v>2</v>
      </c>
      <c r="AJ82" s="52">
        <v>0</v>
      </c>
      <c r="AK82" s="52">
        <v>220</v>
      </c>
      <c r="AL82" s="52">
        <v>220</v>
      </c>
      <c r="AM82" s="52">
        <v>220</v>
      </c>
      <c r="AN82" s="52">
        <v>220</v>
      </c>
      <c r="AO82" s="52">
        <v>220</v>
      </c>
      <c r="AQ82" s="57"/>
      <c r="AX82" s="57"/>
      <c r="AY82" s="57"/>
      <c r="AZ82" s="57"/>
    </row>
    <row r="83" spans="1:52" x14ac:dyDescent="0.25">
      <c r="A83" s="51" t="s">
        <v>209</v>
      </c>
      <c r="B83" s="51" t="s">
        <v>304</v>
      </c>
      <c r="C83" s="52">
        <v>105842000382</v>
      </c>
      <c r="D83" s="53" t="s">
        <v>286</v>
      </c>
      <c r="E83" s="54">
        <v>5</v>
      </c>
      <c r="F83" s="54">
        <v>3</v>
      </c>
      <c r="G83" s="55">
        <v>40</v>
      </c>
      <c r="H83" s="54">
        <v>1</v>
      </c>
      <c r="I83" s="54">
        <v>1</v>
      </c>
      <c r="J83" s="54">
        <v>1</v>
      </c>
      <c r="K83" s="56">
        <v>0</v>
      </c>
      <c r="L83" s="52">
        <v>3</v>
      </c>
      <c r="M83" s="52">
        <v>0</v>
      </c>
      <c r="N83" s="52">
        <v>0</v>
      </c>
      <c r="O83" s="52">
        <v>0</v>
      </c>
      <c r="P83" s="52">
        <v>2</v>
      </c>
      <c r="Q83" s="52">
        <v>6</v>
      </c>
      <c r="R83" s="52">
        <v>1</v>
      </c>
      <c r="S83" s="52">
        <v>0</v>
      </c>
      <c r="T83" s="52">
        <v>3</v>
      </c>
      <c r="U83" s="52">
        <v>5</v>
      </c>
      <c r="V83" s="52">
        <v>0</v>
      </c>
      <c r="W83" s="52">
        <v>5</v>
      </c>
      <c r="X83" s="52">
        <v>6</v>
      </c>
      <c r="Y83" s="52">
        <v>8</v>
      </c>
      <c r="Z83" s="52">
        <v>6</v>
      </c>
      <c r="AA83" s="52">
        <v>3</v>
      </c>
      <c r="AB83" s="52">
        <v>3</v>
      </c>
      <c r="AC83" s="52">
        <v>3</v>
      </c>
      <c r="AD83" s="52">
        <v>3</v>
      </c>
      <c r="AE83" s="52">
        <v>3</v>
      </c>
      <c r="AF83" s="52">
        <v>2</v>
      </c>
      <c r="AG83" s="52">
        <v>3</v>
      </c>
      <c r="AH83" s="52">
        <v>5</v>
      </c>
      <c r="AI83" s="52">
        <v>3</v>
      </c>
      <c r="AJ83" s="52">
        <v>0</v>
      </c>
      <c r="AK83" s="52">
        <v>1350</v>
      </c>
      <c r="AL83" s="52">
        <v>1350</v>
      </c>
      <c r="AM83" s="52">
        <v>1350</v>
      </c>
      <c r="AN83" s="52">
        <v>1350</v>
      </c>
      <c r="AO83" s="52">
        <v>1350</v>
      </c>
      <c r="AQ83" s="57"/>
      <c r="AX83" s="57"/>
      <c r="AY83" s="57"/>
      <c r="AZ83" s="57"/>
    </row>
    <row r="84" spans="1:52" x14ac:dyDescent="0.25">
      <c r="A84" s="51" t="s">
        <v>209</v>
      </c>
      <c r="B84" s="51" t="s">
        <v>304</v>
      </c>
      <c r="C84" s="52">
        <v>205842000255</v>
      </c>
      <c r="D84" s="53" t="s">
        <v>287</v>
      </c>
      <c r="E84" s="54">
        <v>1</v>
      </c>
      <c r="F84" s="54">
        <v>1</v>
      </c>
      <c r="G84" s="55">
        <v>0</v>
      </c>
      <c r="H84" s="54">
        <v>1</v>
      </c>
      <c r="I84" s="54">
        <v>1</v>
      </c>
      <c r="J84" s="54">
        <v>1</v>
      </c>
      <c r="K84" s="56">
        <v>1</v>
      </c>
      <c r="L84" s="52">
        <v>0</v>
      </c>
      <c r="M84" s="52">
        <v>0</v>
      </c>
      <c r="N84" s="52">
        <v>0</v>
      </c>
      <c r="O84" s="52">
        <v>0</v>
      </c>
      <c r="P84" s="52">
        <v>0</v>
      </c>
      <c r="Q84" s="52">
        <v>2</v>
      </c>
      <c r="R84" s="52">
        <v>1</v>
      </c>
      <c r="S84" s="52">
        <v>2</v>
      </c>
      <c r="T84" s="52">
        <v>1</v>
      </c>
      <c r="U84" s="52">
        <v>0</v>
      </c>
      <c r="V84" s="52">
        <v>1</v>
      </c>
      <c r="W84" s="52">
        <v>2</v>
      </c>
      <c r="X84" s="52">
        <v>1</v>
      </c>
      <c r="Y84" s="52">
        <v>2</v>
      </c>
      <c r="Z84" s="52">
        <v>2</v>
      </c>
      <c r="AA84" s="52">
        <v>1</v>
      </c>
      <c r="AB84" s="52">
        <v>1</v>
      </c>
      <c r="AC84" s="52">
        <v>1</v>
      </c>
      <c r="AD84" s="52">
        <v>1</v>
      </c>
      <c r="AE84" s="52">
        <v>2</v>
      </c>
      <c r="AF84" s="52">
        <v>1</v>
      </c>
      <c r="AG84" s="52">
        <v>1</v>
      </c>
      <c r="AH84" s="52">
        <v>1</v>
      </c>
      <c r="AI84" s="52">
        <v>1</v>
      </c>
      <c r="AJ84" s="52">
        <v>1</v>
      </c>
      <c r="AK84" s="52">
        <v>30</v>
      </c>
      <c r="AL84" s="52">
        <v>30</v>
      </c>
      <c r="AM84" s="52">
        <v>30</v>
      </c>
      <c r="AN84" s="52">
        <v>30</v>
      </c>
      <c r="AO84" s="52">
        <v>30</v>
      </c>
      <c r="AQ84" s="57"/>
      <c r="AX84" s="57"/>
      <c r="AY84" s="57"/>
      <c r="AZ84" s="57"/>
    </row>
    <row r="85" spans="1:52" x14ac:dyDescent="0.25">
      <c r="A85" s="51" t="s">
        <v>209</v>
      </c>
      <c r="B85" s="51" t="s">
        <v>304</v>
      </c>
      <c r="C85" s="52">
        <v>205842000298</v>
      </c>
      <c r="D85" s="53" t="s">
        <v>288</v>
      </c>
      <c r="E85" s="54">
        <v>1</v>
      </c>
      <c r="F85" s="54">
        <v>1</v>
      </c>
      <c r="G85" s="55">
        <v>2</v>
      </c>
      <c r="H85" s="54">
        <v>1</v>
      </c>
      <c r="I85" s="54">
        <v>1</v>
      </c>
      <c r="J85" s="58">
        <v>0</v>
      </c>
      <c r="K85" s="56">
        <v>0</v>
      </c>
      <c r="L85" s="52">
        <v>0</v>
      </c>
      <c r="M85" s="52">
        <v>1</v>
      </c>
      <c r="N85" s="52">
        <v>0</v>
      </c>
      <c r="O85" s="52">
        <v>0</v>
      </c>
      <c r="P85" s="52">
        <v>1</v>
      </c>
      <c r="Q85" s="52">
        <v>2</v>
      </c>
      <c r="R85" s="52">
        <v>1</v>
      </c>
      <c r="S85" s="52">
        <v>2</v>
      </c>
      <c r="T85" s="52">
        <v>1</v>
      </c>
      <c r="U85" s="52">
        <v>0</v>
      </c>
      <c r="V85" s="52">
        <v>1</v>
      </c>
      <c r="W85" s="52">
        <v>1</v>
      </c>
      <c r="X85" s="52">
        <v>1</v>
      </c>
      <c r="Y85" s="52">
        <v>2</v>
      </c>
      <c r="Z85" s="52">
        <v>2</v>
      </c>
      <c r="AA85" s="52">
        <v>1</v>
      </c>
      <c r="AB85" s="52">
        <v>1</v>
      </c>
      <c r="AC85" s="52">
        <v>1</v>
      </c>
      <c r="AD85" s="52">
        <v>1</v>
      </c>
      <c r="AE85" s="52">
        <v>2</v>
      </c>
      <c r="AF85" s="52">
        <v>1</v>
      </c>
      <c r="AG85" s="52">
        <v>1</v>
      </c>
      <c r="AH85" s="52">
        <v>1</v>
      </c>
      <c r="AI85" s="52">
        <v>1</v>
      </c>
      <c r="AJ85" s="52">
        <v>1</v>
      </c>
      <c r="AK85" s="52">
        <v>30</v>
      </c>
      <c r="AL85" s="52">
        <v>30</v>
      </c>
      <c r="AM85" s="52">
        <v>30</v>
      </c>
      <c r="AN85" s="52">
        <v>30</v>
      </c>
      <c r="AO85" s="52">
        <v>30</v>
      </c>
      <c r="AQ85" s="57"/>
      <c r="AX85" s="57"/>
      <c r="AY85" s="57"/>
      <c r="AZ85" s="57"/>
    </row>
    <row r="86" spans="1:52" x14ac:dyDescent="0.25">
      <c r="A86" s="51" t="s">
        <v>209</v>
      </c>
      <c r="B86" s="51" t="s">
        <v>304</v>
      </c>
      <c r="C86" s="52">
        <v>205842000344</v>
      </c>
      <c r="D86" s="53" t="s">
        <v>289</v>
      </c>
      <c r="E86" s="54">
        <v>1</v>
      </c>
      <c r="F86" s="54">
        <v>1</v>
      </c>
      <c r="G86" s="55">
        <v>0</v>
      </c>
      <c r="H86" s="54">
        <v>1</v>
      </c>
      <c r="I86" s="54">
        <v>1</v>
      </c>
      <c r="J86" s="54">
        <v>1</v>
      </c>
      <c r="K86" s="56">
        <v>0</v>
      </c>
      <c r="L86" s="52">
        <v>0</v>
      </c>
      <c r="M86" s="52">
        <v>0</v>
      </c>
      <c r="N86" s="52">
        <v>0</v>
      </c>
      <c r="O86" s="52">
        <v>0</v>
      </c>
      <c r="P86" s="52">
        <v>1</v>
      </c>
      <c r="Q86" s="52">
        <v>2</v>
      </c>
      <c r="R86" s="52">
        <v>0</v>
      </c>
      <c r="S86" s="52">
        <v>0</v>
      </c>
      <c r="T86" s="52">
        <v>0</v>
      </c>
      <c r="U86" s="52">
        <v>0</v>
      </c>
      <c r="V86" s="52">
        <v>0</v>
      </c>
      <c r="W86" s="52">
        <v>0</v>
      </c>
      <c r="X86" s="52">
        <v>0</v>
      </c>
      <c r="Y86" s="52">
        <v>2</v>
      </c>
      <c r="Z86" s="52">
        <v>2</v>
      </c>
      <c r="AA86" s="52">
        <v>1</v>
      </c>
      <c r="AB86" s="52">
        <v>1</v>
      </c>
      <c r="AC86" s="52">
        <v>1</v>
      </c>
      <c r="AD86" s="52">
        <v>1</v>
      </c>
      <c r="AE86" s="52">
        <v>2</v>
      </c>
      <c r="AF86" s="52">
        <v>0</v>
      </c>
      <c r="AG86" s="52">
        <v>0</v>
      </c>
      <c r="AH86" s="52">
        <v>0</v>
      </c>
      <c r="AI86" s="52">
        <v>1</v>
      </c>
      <c r="AJ86" s="52">
        <v>1</v>
      </c>
      <c r="AK86" s="52">
        <v>28</v>
      </c>
      <c r="AL86" s="52">
        <v>28</v>
      </c>
      <c r="AM86" s="52">
        <v>28</v>
      </c>
      <c r="AN86" s="52">
        <v>28</v>
      </c>
      <c r="AO86" s="52">
        <v>28</v>
      </c>
      <c r="AQ86" s="57"/>
      <c r="AX86" s="57"/>
      <c r="AY86" s="57"/>
      <c r="AZ86" s="57"/>
    </row>
    <row r="87" spans="1:52" x14ac:dyDescent="0.25">
      <c r="A87" s="51" t="s">
        <v>209</v>
      </c>
      <c r="B87" s="51" t="s">
        <v>304</v>
      </c>
      <c r="C87" s="52">
        <v>205842000352</v>
      </c>
      <c r="D87" s="53" t="s">
        <v>290</v>
      </c>
      <c r="E87" s="54">
        <v>1</v>
      </c>
      <c r="F87" s="54">
        <v>1</v>
      </c>
      <c r="G87" s="55">
        <v>3</v>
      </c>
      <c r="H87" s="54">
        <v>1</v>
      </c>
      <c r="I87" s="54">
        <v>1</v>
      </c>
      <c r="J87" s="54">
        <v>1</v>
      </c>
      <c r="K87" s="56">
        <v>0</v>
      </c>
      <c r="L87" s="52">
        <v>0</v>
      </c>
      <c r="M87" s="52">
        <v>0</v>
      </c>
      <c r="N87" s="52">
        <v>0</v>
      </c>
      <c r="O87" s="52">
        <v>0</v>
      </c>
      <c r="P87" s="52">
        <v>1</v>
      </c>
      <c r="Q87" s="52">
        <v>2</v>
      </c>
      <c r="R87" s="52">
        <v>0</v>
      </c>
      <c r="S87" s="52">
        <v>0</v>
      </c>
      <c r="T87" s="52">
        <v>0</v>
      </c>
      <c r="U87" s="52">
        <v>0</v>
      </c>
      <c r="V87" s="52">
        <v>0</v>
      </c>
      <c r="W87" s="52">
        <v>0</v>
      </c>
      <c r="X87" s="52">
        <v>0</v>
      </c>
      <c r="Y87" s="52">
        <v>2</v>
      </c>
      <c r="Z87" s="52">
        <v>2</v>
      </c>
      <c r="AA87" s="52">
        <v>1</v>
      </c>
      <c r="AB87" s="52">
        <v>1</v>
      </c>
      <c r="AC87" s="52">
        <v>1</v>
      </c>
      <c r="AD87" s="52">
        <v>1</v>
      </c>
      <c r="AE87" s="52">
        <v>2</v>
      </c>
      <c r="AF87" s="52">
        <v>0</v>
      </c>
      <c r="AG87" s="52">
        <v>0</v>
      </c>
      <c r="AH87" s="52">
        <v>0</v>
      </c>
      <c r="AI87" s="52">
        <v>1</v>
      </c>
      <c r="AJ87" s="52">
        <v>1</v>
      </c>
      <c r="AK87" s="52">
        <v>32</v>
      </c>
      <c r="AL87" s="52">
        <v>32</v>
      </c>
      <c r="AM87" s="52">
        <v>32</v>
      </c>
      <c r="AN87" s="52">
        <v>32</v>
      </c>
      <c r="AO87" s="52">
        <v>32</v>
      </c>
      <c r="AQ87" s="57"/>
      <c r="AX87" s="57"/>
      <c r="AY87" s="57"/>
      <c r="AZ87" s="57"/>
    </row>
    <row r="88" spans="1:52" x14ac:dyDescent="0.25">
      <c r="A88" s="51" t="s">
        <v>209</v>
      </c>
      <c r="B88" s="51" t="s">
        <v>304</v>
      </c>
      <c r="C88" s="52">
        <v>205842000417</v>
      </c>
      <c r="D88" s="53" t="s">
        <v>291</v>
      </c>
      <c r="E88" s="54">
        <v>1</v>
      </c>
      <c r="F88" s="54">
        <v>1</v>
      </c>
      <c r="G88" s="55">
        <v>4</v>
      </c>
      <c r="H88" s="54">
        <v>1</v>
      </c>
      <c r="I88" s="54">
        <v>1</v>
      </c>
      <c r="J88" s="54">
        <v>1</v>
      </c>
      <c r="K88" s="56">
        <v>1</v>
      </c>
      <c r="L88" s="52">
        <v>0</v>
      </c>
      <c r="M88" s="52">
        <v>1</v>
      </c>
      <c r="N88" s="52">
        <v>0</v>
      </c>
      <c r="O88" s="52">
        <v>0</v>
      </c>
      <c r="P88" s="52">
        <v>0</v>
      </c>
      <c r="Q88" s="52">
        <v>2</v>
      </c>
      <c r="R88" s="52">
        <v>1</v>
      </c>
      <c r="S88" s="52">
        <v>2</v>
      </c>
      <c r="T88" s="52">
        <v>1</v>
      </c>
      <c r="U88" s="52">
        <v>0</v>
      </c>
      <c r="V88" s="52">
        <v>1</v>
      </c>
      <c r="W88" s="52">
        <v>2</v>
      </c>
      <c r="X88" s="52">
        <v>1</v>
      </c>
      <c r="Y88" s="52">
        <v>2</v>
      </c>
      <c r="Z88" s="52">
        <v>2</v>
      </c>
      <c r="AA88" s="52">
        <v>1</v>
      </c>
      <c r="AB88" s="52">
        <v>1</v>
      </c>
      <c r="AC88" s="52">
        <v>1</v>
      </c>
      <c r="AD88" s="52">
        <v>1</v>
      </c>
      <c r="AE88" s="52">
        <v>2</v>
      </c>
      <c r="AF88" s="52">
        <v>1</v>
      </c>
      <c r="AG88" s="52">
        <v>1</v>
      </c>
      <c r="AH88" s="52">
        <v>1</v>
      </c>
      <c r="AI88" s="52">
        <v>1</v>
      </c>
      <c r="AJ88" s="52">
        <v>1</v>
      </c>
      <c r="AK88" s="52">
        <v>42</v>
      </c>
      <c r="AL88" s="52">
        <v>42</v>
      </c>
      <c r="AM88" s="52">
        <v>42</v>
      </c>
      <c r="AN88" s="52">
        <v>42</v>
      </c>
      <c r="AO88" s="52">
        <v>42</v>
      </c>
      <c r="AQ88" s="57"/>
      <c r="AX88" s="57"/>
      <c r="AY88" s="57"/>
      <c r="AZ88" s="57"/>
    </row>
    <row r="89" spans="1:52" x14ac:dyDescent="0.25">
      <c r="A89" s="51" t="s">
        <v>209</v>
      </c>
      <c r="B89" s="51" t="s">
        <v>304</v>
      </c>
      <c r="C89" s="52">
        <v>205842000425</v>
      </c>
      <c r="D89" s="53" t="s">
        <v>292</v>
      </c>
      <c r="E89" s="54">
        <v>1</v>
      </c>
      <c r="F89" s="54">
        <v>1</v>
      </c>
      <c r="G89" s="55">
        <v>3</v>
      </c>
      <c r="H89" s="54">
        <v>1</v>
      </c>
      <c r="I89" s="54">
        <v>1</v>
      </c>
      <c r="J89" s="58">
        <v>0</v>
      </c>
      <c r="K89" s="56">
        <v>1</v>
      </c>
      <c r="L89" s="52">
        <v>0</v>
      </c>
      <c r="M89" s="52">
        <v>0</v>
      </c>
      <c r="N89" s="52">
        <v>0</v>
      </c>
      <c r="O89" s="52">
        <v>0</v>
      </c>
      <c r="P89" s="52">
        <v>0</v>
      </c>
      <c r="Q89" s="52">
        <v>2</v>
      </c>
      <c r="R89" s="52">
        <v>0</v>
      </c>
      <c r="S89" s="52">
        <v>2</v>
      </c>
      <c r="T89" s="52">
        <v>1</v>
      </c>
      <c r="U89" s="52">
        <v>0</v>
      </c>
      <c r="V89" s="52">
        <v>1</v>
      </c>
      <c r="W89" s="52">
        <v>2</v>
      </c>
      <c r="X89" s="52">
        <v>1</v>
      </c>
      <c r="Y89" s="52">
        <v>2</v>
      </c>
      <c r="Z89" s="52">
        <v>2</v>
      </c>
      <c r="AA89" s="52">
        <v>1</v>
      </c>
      <c r="AB89" s="52">
        <v>1</v>
      </c>
      <c r="AC89" s="52">
        <v>1</v>
      </c>
      <c r="AD89" s="52">
        <v>1</v>
      </c>
      <c r="AE89" s="52">
        <v>2</v>
      </c>
      <c r="AF89" s="52">
        <v>1</v>
      </c>
      <c r="AG89" s="52">
        <v>1</v>
      </c>
      <c r="AH89" s="52">
        <v>1</v>
      </c>
      <c r="AI89" s="52">
        <v>1</v>
      </c>
      <c r="AJ89" s="52">
        <v>1</v>
      </c>
      <c r="AK89" s="52">
        <v>32</v>
      </c>
      <c r="AL89" s="52">
        <v>32</v>
      </c>
      <c r="AM89" s="52">
        <v>32</v>
      </c>
      <c r="AN89" s="52">
        <v>32</v>
      </c>
      <c r="AO89" s="52">
        <v>32</v>
      </c>
      <c r="AQ89" s="57"/>
      <c r="AX89" s="57"/>
      <c r="AY89" s="57"/>
      <c r="AZ89" s="57"/>
    </row>
    <row r="90" spans="1:52" x14ac:dyDescent="0.25">
      <c r="A90" s="51" t="s">
        <v>209</v>
      </c>
      <c r="B90" s="51" t="s">
        <v>304</v>
      </c>
      <c r="C90" s="52">
        <v>205842000450</v>
      </c>
      <c r="D90" s="53" t="s">
        <v>293</v>
      </c>
      <c r="E90" s="54">
        <v>1</v>
      </c>
      <c r="F90" s="54">
        <v>1</v>
      </c>
      <c r="G90" s="55">
        <v>0</v>
      </c>
      <c r="H90" s="54">
        <v>1</v>
      </c>
      <c r="I90" s="54">
        <v>1</v>
      </c>
      <c r="J90" s="54">
        <v>1</v>
      </c>
      <c r="K90" s="56">
        <v>1</v>
      </c>
      <c r="L90" s="52">
        <v>0</v>
      </c>
      <c r="M90" s="52">
        <v>1</v>
      </c>
      <c r="N90" s="52">
        <v>0</v>
      </c>
      <c r="O90" s="52">
        <v>0</v>
      </c>
      <c r="P90" s="52">
        <v>0</v>
      </c>
      <c r="Q90" s="52">
        <v>2</v>
      </c>
      <c r="R90" s="52">
        <v>1</v>
      </c>
      <c r="S90" s="52">
        <v>2</v>
      </c>
      <c r="T90" s="52">
        <v>1</v>
      </c>
      <c r="U90" s="52">
        <v>0</v>
      </c>
      <c r="V90" s="52">
        <v>1</v>
      </c>
      <c r="W90" s="52">
        <v>2</v>
      </c>
      <c r="X90" s="52">
        <v>1</v>
      </c>
      <c r="Y90" s="52">
        <v>2</v>
      </c>
      <c r="Z90" s="52">
        <v>2</v>
      </c>
      <c r="AA90" s="52">
        <v>1</v>
      </c>
      <c r="AB90" s="52">
        <v>1</v>
      </c>
      <c r="AC90" s="52">
        <v>1</v>
      </c>
      <c r="AD90" s="52">
        <v>1</v>
      </c>
      <c r="AE90" s="52">
        <v>2</v>
      </c>
      <c r="AF90" s="52">
        <v>1</v>
      </c>
      <c r="AG90" s="52">
        <v>1</v>
      </c>
      <c r="AH90" s="52">
        <v>1</v>
      </c>
      <c r="AI90" s="52">
        <v>1</v>
      </c>
      <c r="AJ90" s="52">
        <v>1</v>
      </c>
      <c r="AK90" s="52">
        <v>12</v>
      </c>
      <c r="AL90" s="52">
        <v>12</v>
      </c>
      <c r="AM90" s="52">
        <v>12</v>
      </c>
      <c r="AN90" s="52">
        <v>12</v>
      </c>
      <c r="AO90" s="52">
        <v>12</v>
      </c>
      <c r="AQ90" s="57"/>
      <c r="AX90" s="57"/>
      <c r="AY90" s="57"/>
      <c r="AZ90" s="57"/>
    </row>
    <row r="91" spans="1:52" x14ac:dyDescent="0.25">
      <c r="A91" s="51" t="s">
        <v>209</v>
      </c>
      <c r="B91" s="51" t="s">
        <v>304</v>
      </c>
      <c r="C91" s="52">
        <v>205842000468</v>
      </c>
      <c r="D91" s="53" t="s">
        <v>200</v>
      </c>
      <c r="E91" s="54">
        <v>1</v>
      </c>
      <c r="F91" s="54">
        <v>1</v>
      </c>
      <c r="G91" s="55">
        <v>0</v>
      </c>
      <c r="H91" s="54">
        <v>1</v>
      </c>
      <c r="I91" s="54">
        <v>1</v>
      </c>
      <c r="J91" s="54">
        <v>1</v>
      </c>
      <c r="K91" s="56">
        <v>0</v>
      </c>
      <c r="L91" s="52">
        <v>0</v>
      </c>
      <c r="M91" s="52">
        <v>0</v>
      </c>
      <c r="N91" s="52">
        <v>0</v>
      </c>
      <c r="O91" s="52">
        <v>0</v>
      </c>
      <c r="P91" s="52">
        <v>1</v>
      </c>
      <c r="Q91" s="52">
        <v>2</v>
      </c>
      <c r="R91" s="52">
        <v>0</v>
      </c>
      <c r="S91" s="52">
        <v>0</v>
      </c>
      <c r="T91" s="52">
        <v>0</v>
      </c>
      <c r="U91" s="52">
        <v>0</v>
      </c>
      <c r="V91" s="52">
        <v>0</v>
      </c>
      <c r="W91" s="52">
        <v>0</v>
      </c>
      <c r="X91" s="52">
        <v>0</v>
      </c>
      <c r="Y91" s="52">
        <v>2</v>
      </c>
      <c r="Z91" s="52">
        <v>2</v>
      </c>
      <c r="AA91" s="52">
        <v>1</v>
      </c>
      <c r="AB91" s="52">
        <v>1</v>
      </c>
      <c r="AC91" s="52">
        <v>1</v>
      </c>
      <c r="AD91" s="52">
        <v>1</v>
      </c>
      <c r="AE91" s="52">
        <v>2</v>
      </c>
      <c r="AF91" s="52">
        <v>0</v>
      </c>
      <c r="AG91" s="52">
        <v>0</v>
      </c>
      <c r="AH91" s="52">
        <v>0</v>
      </c>
      <c r="AI91" s="52">
        <v>1</v>
      </c>
      <c r="AJ91" s="52">
        <v>1</v>
      </c>
      <c r="AK91" s="52">
        <v>12</v>
      </c>
      <c r="AL91" s="52">
        <v>12</v>
      </c>
      <c r="AM91" s="52">
        <v>12</v>
      </c>
      <c r="AN91" s="52">
        <v>12</v>
      </c>
      <c r="AO91" s="52">
        <v>12</v>
      </c>
      <c r="AQ91" s="57"/>
      <c r="AX91" s="57"/>
      <c r="AY91" s="57"/>
      <c r="AZ91" s="57"/>
    </row>
    <row r="92" spans="1:52" x14ac:dyDescent="0.25">
      <c r="A92" s="51" t="s">
        <v>209</v>
      </c>
      <c r="B92" s="51" t="s">
        <v>304</v>
      </c>
      <c r="C92" s="52">
        <v>205842000816</v>
      </c>
      <c r="D92" s="53" t="s">
        <v>294</v>
      </c>
      <c r="E92" s="54">
        <v>1</v>
      </c>
      <c r="F92" s="54">
        <v>1</v>
      </c>
      <c r="G92" s="55">
        <v>2</v>
      </c>
      <c r="H92" s="54">
        <v>1</v>
      </c>
      <c r="I92" s="54">
        <v>1</v>
      </c>
      <c r="J92" s="54">
        <v>1</v>
      </c>
      <c r="K92" s="56">
        <v>1</v>
      </c>
      <c r="L92" s="52">
        <v>0</v>
      </c>
      <c r="M92" s="52">
        <v>1</v>
      </c>
      <c r="N92" s="52">
        <v>0</v>
      </c>
      <c r="O92" s="52">
        <v>0</v>
      </c>
      <c r="P92" s="52">
        <v>0</v>
      </c>
      <c r="Q92" s="52">
        <v>2</v>
      </c>
      <c r="R92" s="52">
        <v>1</v>
      </c>
      <c r="S92" s="52">
        <v>2</v>
      </c>
      <c r="T92" s="52">
        <v>1</v>
      </c>
      <c r="U92" s="52">
        <v>0</v>
      </c>
      <c r="V92" s="52">
        <v>0</v>
      </c>
      <c r="W92" s="52">
        <v>2</v>
      </c>
      <c r="X92" s="52">
        <v>1</v>
      </c>
      <c r="Y92" s="52">
        <v>2</v>
      </c>
      <c r="Z92" s="52">
        <v>2</v>
      </c>
      <c r="AA92" s="52">
        <v>1</v>
      </c>
      <c r="AB92" s="52">
        <v>1</v>
      </c>
      <c r="AC92" s="52">
        <v>1</v>
      </c>
      <c r="AD92" s="52">
        <v>1</v>
      </c>
      <c r="AE92" s="52">
        <v>2</v>
      </c>
      <c r="AF92" s="52">
        <v>1</v>
      </c>
      <c r="AG92" s="52">
        <v>1</v>
      </c>
      <c r="AH92" s="52">
        <v>1</v>
      </c>
      <c r="AI92" s="52">
        <v>1</v>
      </c>
      <c r="AJ92" s="52">
        <v>1</v>
      </c>
      <c r="AK92" s="52">
        <v>30</v>
      </c>
      <c r="AL92" s="52">
        <v>30</v>
      </c>
      <c r="AM92" s="52">
        <v>30</v>
      </c>
      <c r="AN92" s="52">
        <v>30</v>
      </c>
      <c r="AO92" s="52">
        <v>30</v>
      </c>
      <c r="AQ92" s="57"/>
      <c r="AX92" s="57"/>
      <c r="AY92" s="57"/>
      <c r="AZ92" s="57"/>
    </row>
    <row r="93" spans="1:52" x14ac:dyDescent="0.25">
      <c r="A93" s="51" t="s">
        <v>209</v>
      </c>
      <c r="B93" s="51" t="s">
        <v>304</v>
      </c>
      <c r="C93" s="52">
        <v>205842000841</v>
      </c>
      <c r="D93" s="53" t="s">
        <v>295</v>
      </c>
      <c r="E93" s="54">
        <v>1</v>
      </c>
      <c r="F93" s="54">
        <v>1</v>
      </c>
      <c r="G93" s="55">
        <v>1</v>
      </c>
      <c r="H93" s="54">
        <v>0</v>
      </c>
      <c r="I93" s="54">
        <v>1</v>
      </c>
      <c r="J93" s="54">
        <v>1</v>
      </c>
      <c r="K93" s="56">
        <v>1</v>
      </c>
      <c r="L93" s="52">
        <v>0</v>
      </c>
      <c r="M93" s="52">
        <v>0</v>
      </c>
      <c r="N93" s="52">
        <v>0</v>
      </c>
      <c r="O93" s="52">
        <v>0</v>
      </c>
      <c r="P93" s="52">
        <v>1</v>
      </c>
      <c r="Q93" s="52">
        <v>2</v>
      </c>
      <c r="R93" s="52">
        <v>1</v>
      </c>
      <c r="S93" s="52">
        <v>2</v>
      </c>
      <c r="T93" s="52">
        <v>1</v>
      </c>
      <c r="U93" s="52">
        <v>0</v>
      </c>
      <c r="V93" s="52">
        <v>1</v>
      </c>
      <c r="W93" s="52">
        <v>2</v>
      </c>
      <c r="X93" s="52">
        <v>1</v>
      </c>
      <c r="Y93" s="52">
        <v>2</v>
      </c>
      <c r="Z93" s="52">
        <v>2</v>
      </c>
      <c r="AA93" s="52">
        <v>1</v>
      </c>
      <c r="AB93" s="52">
        <v>1</v>
      </c>
      <c r="AC93" s="52">
        <v>1</v>
      </c>
      <c r="AD93" s="52">
        <v>1</v>
      </c>
      <c r="AE93" s="52">
        <v>2</v>
      </c>
      <c r="AF93" s="52">
        <v>1</v>
      </c>
      <c r="AG93" s="52">
        <v>1</v>
      </c>
      <c r="AH93" s="52">
        <v>1</v>
      </c>
      <c r="AI93" s="52">
        <v>1</v>
      </c>
      <c r="AJ93" s="52">
        <v>1</v>
      </c>
      <c r="AK93" s="52">
        <v>16</v>
      </c>
      <c r="AL93" s="52">
        <v>16</v>
      </c>
      <c r="AM93" s="52">
        <v>16</v>
      </c>
      <c r="AN93" s="52">
        <v>16</v>
      </c>
      <c r="AO93" s="52">
        <v>16</v>
      </c>
      <c r="AQ93" s="57"/>
      <c r="AX93" s="57"/>
      <c r="AY93" s="57"/>
      <c r="AZ93" s="57"/>
    </row>
    <row r="94" spans="1:52" x14ac:dyDescent="0.25">
      <c r="A94" s="51" t="s">
        <v>209</v>
      </c>
      <c r="B94" s="51" t="s">
        <v>304</v>
      </c>
      <c r="C94" s="52">
        <v>205842000859</v>
      </c>
      <c r="D94" s="53" t="s">
        <v>296</v>
      </c>
      <c r="E94" s="54">
        <v>1</v>
      </c>
      <c r="F94" s="54">
        <v>1</v>
      </c>
      <c r="G94" s="55">
        <v>1</v>
      </c>
      <c r="H94" s="54">
        <v>1</v>
      </c>
      <c r="I94" s="54">
        <v>1</v>
      </c>
      <c r="J94" s="54">
        <v>1</v>
      </c>
      <c r="K94" s="56">
        <v>0</v>
      </c>
      <c r="L94" s="52">
        <v>0</v>
      </c>
      <c r="M94" s="52">
        <v>0</v>
      </c>
      <c r="N94" s="52">
        <v>0</v>
      </c>
      <c r="O94" s="52">
        <v>0</v>
      </c>
      <c r="P94" s="52">
        <v>0</v>
      </c>
      <c r="Q94" s="52">
        <v>2</v>
      </c>
      <c r="R94" s="52">
        <v>1</v>
      </c>
      <c r="S94" s="52">
        <v>2</v>
      </c>
      <c r="T94" s="52">
        <v>1</v>
      </c>
      <c r="U94" s="52">
        <v>0</v>
      </c>
      <c r="V94" s="52">
        <v>1</v>
      </c>
      <c r="W94" s="52">
        <v>2</v>
      </c>
      <c r="X94" s="52">
        <v>1</v>
      </c>
      <c r="Y94" s="52">
        <v>2</v>
      </c>
      <c r="Z94" s="52">
        <v>2</v>
      </c>
      <c r="AA94" s="52">
        <v>1</v>
      </c>
      <c r="AB94" s="52">
        <v>1</v>
      </c>
      <c r="AC94" s="52">
        <v>1</v>
      </c>
      <c r="AD94" s="52">
        <v>1</v>
      </c>
      <c r="AE94" s="52">
        <v>2</v>
      </c>
      <c r="AF94" s="52">
        <v>1</v>
      </c>
      <c r="AG94" s="52">
        <v>1</v>
      </c>
      <c r="AH94" s="52">
        <v>1</v>
      </c>
      <c r="AI94" s="52">
        <v>1</v>
      </c>
      <c r="AJ94" s="52">
        <v>1</v>
      </c>
      <c r="AK94" s="52">
        <v>16</v>
      </c>
      <c r="AL94" s="52">
        <v>16</v>
      </c>
      <c r="AM94" s="52">
        <v>16</v>
      </c>
      <c r="AN94" s="52">
        <v>16</v>
      </c>
      <c r="AO94" s="52">
        <v>16</v>
      </c>
      <c r="AQ94" s="57"/>
      <c r="AX94" s="57"/>
      <c r="AY94" s="57"/>
      <c r="AZ94" s="57"/>
    </row>
    <row r="95" spans="1:52" x14ac:dyDescent="0.25">
      <c r="A95" s="51" t="s">
        <v>209</v>
      </c>
      <c r="B95" s="51" t="s">
        <v>304</v>
      </c>
      <c r="C95" s="52">
        <v>205842000875</v>
      </c>
      <c r="D95" s="53" t="s">
        <v>297</v>
      </c>
      <c r="E95" s="54">
        <v>1</v>
      </c>
      <c r="F95" s="54">
        <v>1</v>
      </c>
      <c r="G95" s="55">
        <v>3</v>
      </c>
      <c r="H95" s="54">
        <v>1</v>
      </c>
      <c r="I95" s="54">
        <v>1</v>
      </c>
      <c r="J95" s="58">
        <v>0</v>
      </c>
      <c r="K95" s="56">
        <v>1</v>
      </c>
      <c r="L95" s="52">
        <v>0</v>
      </c>
      <c r="M95" s="52">
        <v>0</v>
      </c>
      <c r="N95" s="52">
        <v>0</v>
      </c>
      <c r="O95" s="52">
        <v>0</v>
      </c>
      <c r="P95" s="52">
        <v>1</v>
      </c>
      <c r="Q95" s="52">
        <v>2</v>
      </c>
      <c r="R95" s="52">
        <v>1</v>
      </c>
      <c r="S95" s="52">
        <v>1</v>
      </c>
      <c r="T95" s="52">
        <v>0</v>
      </c>
      <c r="U95" s="52">
        <v>0</v>
      </c>
      <c r="V95" s="52">
        <v>0</v>
      </c>
      <c r="W95" s="52">
        <v>1</v>
      </c>
      <c r="X95" s="52">
        <v>1</v>
      </c>
      <c r="Y95" s="52">
        <v>2</v>
      </c>
      <c r="Z95" s="52">
        <v>2</v>
      </c>
      <c r="AA95" s="52">
        <v>1</v>
      </c>
      <c r="AB95" s="52">
        <v>1</v>
      </c>
      <c r="AC95" s="52">
        <v>1</v>
      </c>
      <c r="AD95" s="52">
        <v>1</v>
      </c>
      <c r="AE95" s="52">
        <v>2</v>
      </c>
      <c r="AF95" s="52">
        <v>1</v>
      </c>
      <c r="AG95" s="52">
        <v>1</v>
      </c>
      <c r="AH95" s="52">
        <v>1</v>
      </c>
      <c r="AI95" s="52">
        <v>1</v>
      </c>
      <c r="AJ95" s="52">
        <v>1</v>
      </c>
      <c r="AK95" s="52">
        <v>38</v>
      </c>
      <c r="AL95" s="52">
        <v>38</v>
      </c>
      <c r="AM95" s="52">
        <v>38</v>
      </c>
      <c r="AN95" s="52">
        <v>38</v>
      </c>
      <c r="AO95" s="52">
        <v>38</v>
      </c>
      <c r="AQ95" s="57"/>
      <c r="AX95" s="57"/>
      <c r="AY95" s="57"/>
      <c r="AZ95" s="57"/>
    </row>
    <row r="96" spans="1:52" x14ac:dyDescent="0.25">
      <c r="A96" s="51" t="s">
        <v>209</v>
      </c>
      <c r="B96" s="51" t="s">
        <v>304</v>
      </c>
      <c r="C96" s="52">
        <v>205842000905</v>
      </c>
      <c r="D96" s="53" t="s">
        <v>298</v>
      </c>
      <c r="E96" s="54">
        <v>1</v>
      </c>
      <c r="F96" s="54">
        <v>1</v>
      </c>
      <c r="G96" s="55">
        <v>0</v>
      </c>
      <c r="H96" s="54">
        <v>0</v>
      </c>
      <c r="I96" s="54">
        <v>1</v>
      </c>
      <c r="J96" s="58">
        <v>0</v>
      </c>
      <c r="K96" s="56">
        <v>1</v>
      </c>
      <c r="L96" s="52">
        <v>0</v>
      </c>
      <c r="M96" s="52">
        <v>0</v>
      </c>
      <c r="N96" s="52">
        <v>0</v>
      </c>
      <c r="O96" s="52">
        <v>0</v>
      </c>
      <c r="P96" s="52">
        <v>0</v>
      </c>
      <c r="Q96" s="52">
        <v>2</v>
      </c>
      <c r="R96" s="52">
        <v>1</v>
      </c>
      <c r="S96" s="52">
        <v>2</v>
      </c>
      <c r="T96" s="52">
        <v>1</v>
      </c>
      <c r="U96" s="52">
        <v>0</v>
      </c>
      <c r="V96" s="52">
        <v>1</v>
      </c>
      <c r="W96" s="52">
        <v>2</v>
      </c>
      <c r="X96" s="52">
        <v>1</v>
      </c>
      <c r="Y96" s="52">
        <v>2</v>
      </c>
      <c r="Z96" s="52">
        <v>2</v>
      </c>
      <c r="AA96" s="52">
        <v>1</v>
      </c>
      <c r="AB96" s="52">
        <v>1</v>
      </c>
      <c r="AC96" s="52">
        <v>1</v>
      </c>
      <c r="AD96" s="52">
        <v>1</v>
      </c>
      <c r="AE96" s="52">
        <v>2</v>
      </c>
      <c r="AF96" s="52">
        <v>1</v>
      </c>
      <c r="AG96" s="52">
        <v>1</v>
      </c>
      <c r="AH96" s="52">
        <v>1</v>
      </c>
      <c r="AI96" s="52">
        <v>1</v>
      </c>
      <c r="AJ96" s="52">
        <v>1</v>
      </c>
      <c r="AK96" s="52">
        <v>12</v>
      </c>
      <c r="AL96" s="52">
        <v>12</v>
      </c>
      <c r="AM96" s="52">
        <v>12</v>
      </c>
      <c r="AN96" s="52">
        <v>12</v>
      </c>
      <c r="AO96" s="52">
        <v>12</v>
      </c>
      <c r="AQ96" s="57"/>
      <c r="AX96" s="57"/>
      <c r="AY96" s="57"/>
      <c r="AZ96" s="57"/>
    </row>
    <row r="97" spans="1:52" x14ac:dyDescent="0.25">
      <c r="A97" s="51" t="s">
        <v>209</v>
      </c>
      <c r="B97" s="51" t="s">
        <v>304</v>
      </c>
      <c r="C97" s="52">
        <v>205842000913</v>
      </c>
      <c r="D97" s="53" t="s">
        <v>299</v>
      </c>
      <c r="E97" s="54">
        <v>1</v>
      </c>
      <c r="F97" s="54">
        <v>1</v>
      </c>
      <c r="G97" s="55">
        <v>1</v>
      </c>
      <c r="H97" s="54">
        <v>1</v>
      </c>
      <c r="I97" s="54">
        <v>1</v>
      </c>
      <c r="J97" s="54">
        <v>1</v>
      </c>
      <c r="K97" s="56">
        <v>0</v>
      </c>
      <c r="L97" s="52">
        <v>0</v>
      </c>
      <c r="M97" s="52">
        <v>0</v>
      </c>
      <c r="N97" s="52">
        <v>0</v>
      </c>
      <c r="O97" s="52">
        <v>0</v>
      </c>
      <c r="P97" s="52">
        <v>1</v>
      </c>
      <c r="Q97" s="52">
        <v>2</v>
      </c>
      <c r="R97" s="52">
        <v>0</v>
      </c>
      <c r="S97" s="52">
        <v>0</v>
      </c>
      <c r="T97" s="52">
        <v>0</v>
      </c>
      <c r="U97" s="52">
        <v>0</v>
      </c>
      <c r="V97" s="52">
        <v>0</v>
      </c>
      <c r="W97" s="52">
        <v>0</v>
      </c>
      <c r="X97" s="52">
        <v>0</v>
      </c>
      <c r="Y97" s="52">
        <v>2</v>
      </c>
      <c r="Z97" s="52">
        <v>2</v>
      </c>
      <c r="AA97" s="52">
        <v>1</v>
      </c>
      <c r="AB97" s="52">
        <v>1</v>
      </c>
      <c r="AC97" s="52">
        <v>1</v>
      </c>
      <c r="AD97" s="52">
        <v>1</v>
      </c>
      <c r="AE97" s="52">
        <v>2</v>
      </c>
      <c r="AF97" s="52">
        <v>0</v>
      </c>
      <c r="AG97" s="52">
        <v>0</v>
      </c>
      <c r="AH97" s="52">
        <v>0</v>
      </c>
      <c r="AI97" s="52">
        <v>1</v>
      </c>
      <c r="AJ97" s="52">
        <v>1</v>
      </c>
      <c r="AK97" s="52">
        <v>16</v>
      </c>
      <c r="AL97" s="52">
        <v>16</v>
      </c>
      <c r="AM97" s="52">
        <v>16</v>
      </c>
      <c r="AN97" s="52">
        <v>16</v>
      </c>
      <c r="AO97" s="52">
        <v>16</v>
      </c>
      <c r="AQ97" s="57"/>
      <c r="AX97" s="57"/>
      <c r="AY97" s="57"/>
      <c r="AZ97" s="57"/>
    </row>
    <row r="98" spans="1:52" x14ac:dyDescent="0.25">
      <c r="A98" s="51" t="s">
        <v>209</v>
      </c>
      <c r="B98" s="51" t="s">
        <v>304</v>
      </c>
      <c r="C98" s="52">
        <v>205842000212</v>
      </c>
      <c r="D98" s="53" t="s">
        <v>300</v>
      </c>
      <c r="E98" s="54">
        <v>1</v>
      </c>
      <c r="F98" s="54">
        <v>1</v>
      </c>
      <c r="G98" s="55">
        <v>0</v>
      </c>
      <c r="H98" s="54">
        <v>1</v>
      </c>
      <c r="I98" s="54">
        <v>1</v>
      </c>
      <c r="J98" s="54">
        <v>1</v>
      </c>
      <c r="K98" s="56">
        <v>1</v>
      </c>
      <c r="L98" s="52">
        <v>0</v>
      </c>
      <c r="M98" s="52">
        <v>0</v>
      </c>
      <c r="N98" s="52">
        <v>0</v>
      </c>
      <c r="O98" s="52">
        <v>0</v>
      </c>
      <c r="P98" s="52">
        <v>0</v>
      </c>
      <c r="Q98" s="52">
        <v>2</v>
      </c>
      <c r="R98" s="52">
        <v>0</v>
      </c>
      <c r="S98" s="52">
        <v>2</v>
      </c>
      <c r="T98" s="52">
        <v>1</v>
      </c>
      <c r="U98" s="52">
        <v>0</v>
      </c>
      <c r="V98" s="52">
        <v>1</v>
      </c>
      <c r="W98" s="52">
        <v>1</v>
      </c>
      <c r="X98" s="52">
        <v>1</v>
      </c>
      <c r="Y98" s="52">
        <v>2</v>
      </c>
      <c r="Z98" s="52">
        <v>2</v>
      </c>
      <c r="AA98" s="52">
        <v>1</v>
      </c>
      <c r="AB98" s="52">
        <v>1</v>
      </c>
      <c r="AC98" s="52">
        <v>1</v>
      </c>
      <c r="AD98" s="52">
        <v>1</v>
      </c>
      <c r="AE98" s="52">
        <v>2</v>
      </c>
      <c r="AF98" s="52">
        <v>1</v>
      </c>
      <c r="AG98" s="52">
        <v>1</v>
      </c>
      <c r="AH98" s="52">
        <v>1</v>
      </c>
      <c r="AI98" s="52">
        <v>1</v>
      </c>
      <c r="AJ98" s="52">
        <v>1</v>
      </c>
      <c r="AK98" s="52">
        <v>16</v>
      </c>
      <c r="AL98" s="52">
        <v>16</v>
      </c>
      <c r="AM98" s="52">
        <v>16</v>
      </c>
      <c r="AN98" s="52">
        <v>16</v>
      </c>
      <c r="AO98" s="52">
        <v>16</v>
      </c>
      <c r="AQ98" s="57"/>
      <c r="AX98" s="57"/>
      <c r="AY98" s="57"/>
      <c r="AZ98" s="57"/>
    </row>
    <row r="99" spans="1:52" x14ac:dyDescent="0.25">
      <c r="A99" s="51" t="s">
        <v>209</v>
      </c>
      <c r="B99" s="51" t="s">
        <v>304</v>
      </c>
      <c r="C99" s="52">
        <v>205842000395</v>
      </c>
      <c r="D99" s="53" t="s">
        <v>301</v>
      </c>
      <c r="E99" s="54">
        <v>1</v>
      </c>
      <c r="F99" s="54">
        <v>1</v>
      </c>
      <c r="G99" s="55">
        <v>1</v>
      </c>
      <c r="H99" s="54">
        <v>1</v>
      </c>
      <c r="I99" s="54">
        <v>1</v>
      </c>
      <c r="J99" s="54">
        <v>1</v>
      </c>
      <c r="K99" s="56">
        <v>1</v>
      </c>
      <c r="L99" s="52">
        <v>0</v>
      </c>
      <c r="M99" s="52">
        <v>1</v>
      </c>
      <c r="N99" s="52">
        <v>0</v>
      </c>
      <c r="O99" s="52">
        <v>0</v>
      </c>
      <c r="P99" s="52">
        <v>1</v>
      </c>
      <c r="Q99" s="52">
        <v>1</v>
      </c>
      <c r="R99" s="52">
        <v>0</v>
      </c>
      <c r="S99" s="52">
        <v>1</v>
      </c>
      <c r="T99" s="52">
        <v>0</v>
      </c>
      <c r="U99" s="52">
        <v>0</v>
      </c>
      <c r="V99" s="52">
        <v>0</v>
      </c>
      <c r="W99" s="52">
        <v>2</v>
      </c>
      <c r="X99" s="52">
        <v>1</v>
      </c>
      <c r="Y99" s="52">
        <v>2</v>
      </c>
      <c r="Z99" s="52">
        <v>2</v>
      </c>
      <c r="AA99" s="52">
        <v>1</v>
      </c>
      <c r="AB99" s="52">
        <v>1</v>
      </c>
      <c r="AC99" s="52">
        <v>1</v>
      </c>
      <c r="AD99" s="52">
        <v>1</v>
      </c>
      <c r="AE99" s="52">
        <v>2</v>
      </c>
      <c r="AF99" s="52">
        <v>1</v>
      </c>
      <c r="AG99" s="52">
        <v>1</v>
      </c>
      <c r="AH99" s="52">
        <v>1</v>
      </c>
      <c r="AI99" s="52">
        <v>1</v>
      </c>
      <c r="AJ99" s="52">
        <v>1</v>
      </c>
      <c r="AK99" s="52">
        <v>18</v>
      </c>
      <c r="AL99" s="52">
        <v>18</v>
      </c>
      <c r="AM99" s="52">
        <v>18</v>
      </c>
      <c r="AN99" s="52">
        <v>18</v>
      </c>
      <c r="AO99" s="52">
        <v>18</v>
      </c>
      <c r="AQ99" s="57"/>
      <c r="AX99" s="57"/>
      <c r="AY99" s="57"/>
      <c r="AZ99" s="57"/>
    </row>
    <row r="100" spans="1:52" x14ac:dyDescent="0.25">
      <c r="A100" s="51" t="s">
        <v>209</v>
      </c>
      <c r="B100" s="51" t="s">
        <v>304</v>
      </c>
      <c r="C100" s="52">
        <v>205842000506</v>
      </c>
      <c r="D100" s="53" t="s">
        <v>302</v>
      </c>
      <c r="E100" s="54">
        <v>1</v>
      </c>
      <c r="F100" s="54">
        <v>1</v>
      </c>
      <c r="G100" s="55">
        <v>1</v>
      </c>
      <c r="H100" s="54">
        <v>1</v>
      </c>
      <c r="I100" s="54">
        <v>1</v>
      </c>
      <c r="J100" s="54">
        <v>1</v>
      </c>
      <c r="K100" s="56">
        <v>1</v>
      </c>
      <c r="L100" s="52">
        <v>0</v>
      </c>
      <c r="M100" s="52">
        <v>1</v>
      </c>
      <c r="N100" s="52">
        <v>0</v>
      </c>
      <c r="O100" s="52">
        <v>0</v>
      </c>
      <c r="P100" s="52">
        <v>0</v>
      </c>
      <c r="Q100" s="52">
        <v>2</v>
      </c>
      <c r="R100" s="52">
        <v>1</v>
      </c>
      <c r="S100" s="52">
        <v>1</v>
      </c>
      <c r="T100" s="52">
        <v>0</v>
      </c>
      <c r="U100" s="52">
        <v>0</v>
      </c>
      <c r="V100" s="52">
        <v>1</v>
      </c>
      <c r="W100" s="52">
        <v>2</v>
      </c>
      <c r="X100" s="52">
        <v>1</v>
      </c>
      <c r="Y100" s="52">
        <v>2</v>
      </c>
      <c r="Z100" s="52">
        <v>2</v>
      </c>
      <c r="AA100" s="52">
        <v>1</v>
      </c>
      <c r="AB100" s="52">
        <v>1</v>
      </c>
      <c r="AC100" s="52">
        <v>1</v>
      </c>
      <c r="AD100" s="52">
        <v>1</v>
      </c>
      <c r="AE100" s="52">
        <v>2</v>
      </c>
      <c r="AF100" s="52">
        <v>1</v>
      </c>
      <c r="AG100" s="52">
        <v>1</v>
      </c>
      <c r="AH100" s="52">
        <v>1</v>
      </c>
      <c r="AI100" s="52">
        <v>1</v>
      </c>
      <c r="AJ100" s="52">
        <v>1</v>
      </c>
      <c r="AK100" s="52">
        <v>14</v>
      </c>
      <c r="AL100" s="52">
        <v>14</v>
      </c>
      <c r="AM100" s="52">
        <v>14</v>
      </c>
      <c r="AN100" s="52">
        <v>14</v>
      </c>
      <c r="AO100" s="52">
        <v>14</v>
      </c>
      <c r="AQ100" s="57"/>
      <c r="AX100" s="57"/>
      <c r="AY100" s="57"/>
      <c r="AZ100" s="57"/>
    </row>
    <row r="101" spans="1:52" x14ac:dyDescent="0.25">
      <c r="A101" s="51" t="s">
        <v>209</v>
      </c>
      <c r="B101" s="51" t="s">
        <v>304</v>
      </c>
      <c r="C101" s="52">
        <v>205842000280</v>
      </c>
      <c r="D101" s="53" t="s">
        <v>303</v>
      </c>
      <c r="E101" s="54">
        <v>1</v>
      </c>
      <c r="F101" s="54">
        <v>0</v>
      </c>
      <c r="G101" s="55">
        <v>3</v>
      </c>
      <c r="H101" s="54">
        <v>1</v>
      </c>
      <c r="I101" s="54">
        <v>1</v>
      </c>
      <c r="J101" s="54">
        <v>1</v>
      </c>
      <c r="K101" s="56">
        <v>1</v>
      </c>
      <c r="L101" s="52">
        <v>0</v>
      </c>
      <c r="M101" s="52">
        <v>0</v>
      </c>
      <c r="N101" s="52">
        <v>0</v>
      </c>
      <c r="O101" s="52">
        <v>0</v>
      </c>
      <c r="P101" s="52">
        <v>1</v>
      </c>
      <c r="Q101" s="52">
        <v>2</v>
      </c>
      <c r="R101" s="52">
        <v>1</v>
      </c>
      <c r="S101" s="52">
        <v>1</v>
      </c>
      <c r="T101" s="52">
        <v>0</v>
      </c>
      <c r="U101" s="52">
        <v>0</v>
      </c>
      <c r="V101" s="52">
        <v>1</v>
      </c>
      <c r="W101" s="52">
        <v>2</v>
      </c>
      <c r="X101" s="52">
        <v>1</v>
      </c>
      <c r="Y101" s="52">
        <v>2</v>
      </c>
      <c r="Z101" s="52">
        <v>2</v>
      </c>
      <c r="AA101" s="52">
        <v>1</v>
      </c>
      <c r="AB101" s="52">
        <v>1</v>
      </c>
      <c r="AC101" s="52">
        <v>1</v>
      </c>
      <c r="AD101" s="52">
        <v>1</v>
      </c>
      <c r="AE101" s="52">
        <v>2</v>
      </c>
      <c r="AF101" s="52">
        <v>1</v>
      </c>
      <c r="AG101" s="52">
        <v>1</v>
      </c>
      <c r="AH101" s="52">
        <v>1</v>
      </c>
      <c r="AI101" s="52">
        <v>1</v>
      </c>
      <c r="AJ101" s="52">
        <v>1</v>
      </c>
      <c r="AK101" s="52">
        <v>38</v>
      </c>
      <c r="AL101" s="52">
        <v>38</v>
      </c>
      <c r="AM101" s="52">
        <v>38</v>
      </c>
      <c r="AN101" s="52">
        <v>38</v>
      </c>
      <c r="AO101" s="52">
        <v>38</v>
      </c>
      <c r="AQ101" s="57"/>
      <c r="AX101" s="57"/>
      <c r="AY101" s="57"/>
      <c r="AZ101" s="57"/>
    </row>
    <row r="102" spans="1:52" x14ac:dyDescent="0.25">
      <c r="A102" s="93" t="s">
        <v>158</v>
      </c>
      <c r="B102" s="93"/>
      <c r="C102" s="93"/>
      <c r="D102" s="93"/>
      <c r="E102" s="81">
        <f>SUM(E3:E101)</f>
        <v>106</v>
      </c>
      <c r="F102" s="81">
        <f t="shared" ref="F102:AO102" si="0">SUM(F3:F101)</f>
        <v>106</v>
      </c>
      <c r="G102" s="81">
        <f t="shared" si="0"/>
        <v>582</v>
      </c>
      <c r="H102" s="81">
        <f t="shared" si="0"/>
        <v>69</v>
      </c>
      <c r="I102" s="81">
        <f t="shared" si="0"/>
        <v>98</v>
      </c>
      <c r="J102" s="81">
        <f t="shared" si="0"/>
        <v>66</v>
      </c>
      <c r="K102" s="81">
        <f t="shared" si="0"/>
        <v>42</v>
      </c>
      <c r="L102" s="81">
        <f t="shared" si="0"/>
        <v>14</v>
      </c>
      <c r="M102" s="81">
        <f t="shared" si="0"/>
        <v>35</v>
      </c>
      <c r="N102" s="81">
        <f t="shared" si="0"/>
        <v>5</v>
      </c>
      <c r="O102" s="81">
        <f t="shared" si="0"/>
        <v>8</v>
      </c>
      <c r="P102" s="81">
        <f t="shared" si="0"/>
        <v>38</v>
      </c>
      <c r="Q102" s="81">
        <f t="shared" si="0"/>
        <v>192</v>
      </c>
      <c r="R102" s="81">
        <f t="shared" si="0"/>
        <v>58</v>
      </c>
      <c r="S102" s="81">
        <f t="shared" si="0"/>
        <v>123</v>
      </c>
      <c r="T102" s="81">
        <f t="shared" si="0"/>
        <v>71</v>
      </c>
      <c r="U102" s="81">
        <f t="shared" si="0"/>
        <v>46</v>
      </c>
      <c r="V102" s="81">
        <f t="shared" si="0"/>
        <v>53</v>
      </c>
      <c r="W102" s="81">
        <f t="shared" si="0"/>
        <v>142</v>
      </c>
      <c r="X102" s="81">
        <f t="shared" si="0"/>
        <v>111</v>
      </c>
      <c r="Y102" s="81">
        <f t="shared" si="0"/>
        <v>211</v>
      </c>
      <c r="Z102" s="81">
        <f t="shared" si="0"/>
        <v>214</v>
      </c>
      <c r="AA102" s="81">
        <f t="shared" si="0"/>
        <v>134</v>
      </c>
      <c r="AB102" s="81">
        <f t="shared" si="0"/>
        <v>111</v>
      </c>
      <c r="AC102" s="81">
        <f t="shared" si="0"/>
        <v>123</v>
      </c>
      <c r="AD102" s="81">
        <f t="shared" si="0"/>
        <v>123</v>
      </c>
      <c r="AE102" s="81">
        <f t="shared" si="0"/>
        <v>208</v>
      </c>
      <c r="AF102" s="81">
        <f t="shared" si="0"/>
        <v>98</v>
      </c>
      <c r="AG102" s="81">
        <f t="shared" si="0"/>
        <v>100</v>
      </c>
      <c r="AH102" s="81">
        <f t="shared" si="0"/>
        <v>127</v>
      </c>
      <c r="AI102" s="81">
        <f t="shared" si="0"/>
        <v>115</v>
      </c>
      <c r="AJ102" s="81">
        <f t="shared" si="0"/>
        <v>85</v>
      </c>
      <c r="AK102" s="81">
        <f t="shared" si="0"/>
        <v>7548</v>
      </c>
      <c r="AL102" s="81">
        <f t="shared" si="0"/>
        <v>7548</v>
      </c>
      <c r="AM102" s="81">
        <f t="shared" si="0"/>
        <v>7548</v>
      </c>
      <c r="AN102" s="81">
        <f t="shared" si="0"/>
        <v>7548</v>
      </c>
      <c r="AO102" s="81">
        <f t="shared" si="0"/>
        <v>7548</v>
      </c>
      <c r="AQ102" s="57"/>
      <c r="AX102" s="57"/>
      <c r="AY102" s="57"/>
      <c r="AZ102" s="57"/>
    </row>
    <row r="103" spans="1:52" x14ac:dyDescent="0.25">
      <c r="A103" s="59"/>
      <c r="E103" s="61"/>
      <c r="F103" s="61"/>
      <c r="G103" s="62"/>
      <c r="H103" s="61"/>
      <c r="I103" s="61"/>
      <c r="J103" s="63"/>
      <c r="K103" s="62"/>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59"/>
      <c r="AL103" s="61"/>
      <c r="AM103" s="61"/>
      <c r="AN103" s="61"/>
      <c r="AO103" s="61"/>
      <c r="AP103" s="64"/>
      <c r="AQ103" s="57"/>
      <c r="AX103" s="57"/>
      <c r="AY103" s="57"/>
      <c r="AZ103" s="57"/>
    </row>
    <row r="104" spans="1:52" s="70" customFormat="1" x14ac:dyDescent="0.25">
      <c r="A104" s="65"/>
      <c r="B104" s="65"/>
      <c r="C104" s="65"/>
      <c r="D104" s="66"/>
      <c r="E104" s="65"/>
      <c r="F104" s="65"/>
      <c r="G104" s="67"/>
      <c r="H104" s="65"/>
      <c r="I104" s="65"/>
      <c r="J104" s="65"/>
      <c r="K104" s="65"/>
      <c r="L104" s="65"/>
      <c r="M104" s="65"/>
      <c r="N104" s="65"/>
      <c r="O104" s="65"/>
      <c r="P104" s="65"/>
      <c r="Q104" s="65"/>
      <c r="R104" s="65"/>
      <c r="S104" s="65"/>
      <c r="T104" s="6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9"/>
    </row>
    <row r="105" spans="1:52" s="45" customFormat="1" x14ac:dyDescent="0.25">
      <c r="A105" s="59"/>
      <c r="B105" s="59"/>
      <c r="C105" s="59"/>
      <c r="D105" s="60"/>
      <c r="E105" s="65"/>
      <c r="F105" s="59"/>
      <c r="G105" s="59"/>
      <c r="H105" s="65"/>
      <c r="I105" s="65"/>
      <c r="J105" s="59"/>
      <c r="K105" s="71"/>
      <c r="L105" s="59"/>
      <c r="M105" s="59"/>
      <c r="N105" s="59"/>
      <c r="O105" s="59"/>
      <c r="P105" s="71"/>
      <c r="Q105" s="71"/>
      <c r="R105" s="59"/>
      <c r="S105" s="59"/>
      <c r="T105" s="59"/>
      <c r="U105" s="59"/>
      <c r="V105" s="59"/>
      <c r="W105" s="71"/>
      <c r="X105" s="71"/>
      <c r="Y105" s="71"/>
      <c r="Z105" s="59"/>
      <c r="AA105" s="59"/>
      <c r="AB105" s="59"/>
      <c r="AC105" s="59"/>
      <c r="AD105" s="71"/>
      <c r="AE105" s="71"/>
      <c r="AF105" s="59"/>
      <c r="AG105" s="59"/>
      <c r="AH105" s="59"/>
      <c r="AI105" s="59"/>
      <c r="AJ105" s="61"/>
      <c r="AK105" s="61"/>
      <c r="AL105" s="71"/>
      <c r="AM105" s="71"/>
      <c r="AN105" s="61"/>
      <c r="AO105" s="61"/>
      <c r="AP105" s="64"/>
      <c r="AQ105" s="57"/>
      <c r="AX105" s="57"/>
      <c r="AY105" s="57"/>
      <c r="AZ105" s="57"/>
    </row>
    <row r="106" spans="1:52" s="45" customFormat="1" x14ac:dyDescent="0.25">
      <c r="A106" s="59"/>
      <c r="B106" s="59"/>
      <c r="C106" s="59"/>
      <c r="D106" s="60"/>
      <c r="E106" s="59"/>
      <c r="F106" s="61"/>
      <c r="G106" s="62"/>
      <c r="H106" s="61"/>
      <c r="I106" s="61"/>
      <c r="J106" s="59"/>
      <c r="K106" s="59"/>
      <c r="L106" s="59"/>
      <c r="M106" s="59"/>
      <c r="N106" s="59"/>
      <c r="O106" s="72"/>
      <c r="P106" s="72"/>
      <c r="Q106" s="72"/>
      <c r="R106" s="59"/>
      <c r="S106" s="59"/>
      <c r="T106" s="59"/>
      <c r="U106" s="59"/>
      <c r="V106" s="61"/>
      <c r="W106" s="61"/>
      <c r="X106" s="61"/>
      <c r="Y106" s="61"/>
      <c r="Z106" s="61"/>
      <c r="AA106" s="61"/>
      <c r="AB106" s="61"/>
      <c r="AC106" s="61"/>
      <c r="AD106" s="61"/>
      <c r="AE106" s="61"/>
      <c r="AF106" s="61"/>
      <c r="AG106" s="61"/>
      <c r="AH106" s="61"/>
      <c r="AI106" s="61"/>
      <c r="AJ106" s="61"/>
      <c r="AK106" s="61"/>
      <c r="AL106" s="61"/>
      <c r="AM106" s="61"/>
      <c r="AN106" s="61"/>
      <c r="AO106" s="61"/>
      <c r="AP106" s="64"/>
      <c r="AQ106" s="57"/>
      <c r="AX106" s="57"/>
      <c r="AY106" s="57"/>
      <c r="AZ106" s="57"/>
    </row>
    <row r="107" spans="1:52" s="45" customFormat="1" x14ac:dyDescent="0.25">
      <c r="A107" s="59"/>
      <c r="B107" s="59"/>
      <c r="C107" s="59"/>
      <c r="D107" s="60"/>
      <c r="E107" s="72"/>
      <c r="F107" s="72"/>
      <c r="G107" s="62"/>
      <c r="H107" s="72"/>
      <c r="I107" s="72"/>
      <c r="J107" s="59"/>
      <c r="K107" s="59"/>
      <c r="L107" s="59"/>
      <c r="M107" s="59"/>
      <c r="N107" s="59"/>
      <c r="O107" s="59"/>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4"/>
      <c r="AQ107" s="57"/>
      <c r="AX107" s="57"/>
      <c r="AY107" s="57"/>
      <c r="AZ107" s="57"/>
    </row>
    <row r="108" spans="1:52" s="45" customFormat="1" x14ac:dyDescent="0.25">
      <c r="A108" s="59"/>
      <c r="B108" s="59"/>
      <c r="C108" s="59"/>
      <c r="D108" s="60"/>
      <c r="E108" s="61"/>
      <c r="F108" s="61"/>
      <c r="G108" s="62"/>
      <c r="H108" s="61"/>
      <c r="I108" s="61"/>
      <c r="J108" s="63"/>
      <c r="K108" s="62"/>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4"/>
      <c r="AQ108" s="57"/>
      <c r="AX108" s="57"/>
      <c r="AY108" s="57"/>
      <c r="AZ108" s="57"/>
    </row>
    <row r="109" spans="1:52" s="45" customFormat="1" x14ac:dyDescent="0.25">
      <c r="A109" s="59"/>
      <c r="B109" s="59"/>
      <c r="C109" s="59"/>
      <c r="D109" s="60"/>
      <c r="E109" s="61"/>
      <c r="F109" s="61"/>
      <c r="G109" s="62"/>
      <c r="H109" s="61"/>
      <c r="I109" s="61"/>
      <c r="J109" s="61"/>
      <c r="K109" s="62"/>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4"/>
      <c r="AQ109" s="57"/>
      <c r="AX109" s="57"/>
      <c r="AY109" s="57"/>
      <c r="AZ109" s="57"/>
    </row>
    <row r="110" spans="1:52" s="45" customFormat="1" x14ac:dyDescent="0.25">
      <c r="A110" s="59"/>
      <c r="B110" s="59"/>
      <c r="C110" s="59"/>
      <c r="D110" s="60"/>
      <c r="E110" s="61"/>
      <c r="F110" s="61"/>
      <c r="G110" s="62"/>
      <c r="H110" s="61"/>
      <c r="I110" s="61"/>
      <c r="J110" s="61"/>
      <c r="K110" s="62"/>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4"/>
      <c r="AQ110" s="57"/>
      <c r="AX110" s="57"/>
      <c r="AY110" s="57"/>
      <c r="AZ110" s="57"/>
    </row>
    <row r="111" spans="1:52" s="45" customFormat="1" x14ac:dyDescent="0.25">
      <c r="A111" s="59"/>
      <c r="B111" s="59"/>
      <c r="C111" s="59"/>
      <c r="D111" s="60"/>
      <c r="E111" s="61"/>
      <c r="F111" s="61"/>
      <c r="G111" s="62"/>
      <c r="H111" s="61"/>
      <c r="I111" s="61"/>
      <c r="J111" s="63"/>
      <c r="K111" s="62"/>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4"/>
      <c r="AQ111" s="57"/>
      <c r="AX111" s="57"/>
      <c r="AY111" s="57"/>
      <c r="AZ111" s="57"/>
    </row>
    <row r="112" spans="1:52" s="45" customFormat="1" x14ac:dyDescent="0.25">
      <c r="A112" s="59"/>
      <c r="B112" s="59"/>
      <c r="C112" s="59"/>
      <c r="D112" s="60"/>
      <c r="E112" s="61"/>
      <c r="F112" s="61"/>
      <c r="G112" s="62"/>
      <c r="H112" s="61"/>
      <c r="I112" s="61"/>
      <c r="J112" s="63"/>
      <c r="K112" s="62"/>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4"/>
      <c r="AQ112" s="57"/>
      <c r="AX112" s="57"/>
      <c r="AY112" s="57"/>
      <c r="AZ112" s="57"/>
    </row>
    <row r="113" spans="1:52" s="45" customFormat="1" x14ac:dyDescent="0.25">
      <c r="A113" s="59"/>
      <c r="B113" s="59"/>
      <c r="C113" s="59"/>
      <c r="D113" s="60"/>
      <c r="E113" s="61"/>
      <c r="F113" s="61"/>
      <c r="G113" s="62"/>
      <c r="H113" s="61"/>
      <c r="I113" s="61"/>
      <c r="J113" s="63"/>
      <c r="K113" s="62"/>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4"/>
      <c r="AQ113" s="57"/>
      <c r="AX113" s="57"/>
      <c r="AY113" s="57"/>
      <c r="AZ113" s="57"/>
    </row>
    <row r="114" spans="1:52" s="45" customFormat="1" x14ac:dyDescent="0.25">
      <c r="A114" s="59"/>
      <c r="B114" s="59"/>
      <c r="C114" s="59"/>
      <c r="D114" s="60"/>
      <c r="E114" s="61"/>
      <c r="F114" s="61"/>
      <c r="G114" s="62"/>
      <c r="H114" s="61"/>
      <c r="I114" s="61"/>
      <c r="J114" s="63"/>
      <c r="K114" s="62"/>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4"/>
      <c r="AQ114" s="57"/>
      <c r="AX114" s="57"/>
      <c r="AY114" s="57"/>
      <c r="AZ114" s="57"/>
    </row>
    <row r="115" spans="1:52" s="45" customFormat="1" x14ac:dyDescent="0.25">
      <c r="A115" s="59"/>
      <c r="B115" s="59"/>
      <c r="C115" s="59"/>
      <c r="D115" s="60"/>
      <c r="E115" s="61"/>
      <c r="F115" s="61"/>
      <c r="G115" s="62"/>
      <c r="H115" s="61"/>
      <c r="I115" s="61"/>
      <c r="J115" s="63"/>
      <c r="K115" s="62"/>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4"/>
      <c r="AQ115" s="57"/>
      <c r="AX115" s="57"/>
      <c r="AY115" s="57"/>
      <c r="AZ115" s="57"/>
    </row>
    <row r="116" spans="1:52" s="45" customFormat="1" x14ac:dyDescent="0.25">
      <c r="A116" s="59"/>
      <c r="B116" s="59"/>
      <c r="C116" s="59"/>
      <c r="D116" s="60"/>
      <c r="E116" s="61"/>
      <c r="F116" s="61"/>
      <c r="G116" s="62"/>
      <c r="H116" s="61"/>
      <c r="I116" s="61"/>
      <c r="J116" s="61"/>
      <c r="K116" s="62"/>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4"/>
      <c r="AQ116" s="57"/>
      <c r="AX116" s="57"/>
      <c r="AY116" s="57"/>
      <c r="AZ116" s="57"/>
    </row>
    <row r="117" spans="1:52" s="45" customFormat="1" x14ac:dyDescent="0.25">
      <c r="A117" s="59"/>
      <c r="B117" s="59"/>
      <c r="C117" s="59"/>
      <c r="D117" s="60"/>
      <c r="E117" s="61"/>
      <c r="F117" s="61"/>
      <c r="G117" s="62"/>
      <c r="H117" s="61"/>
      <c r="I117" s="61"/>
      <c r="J117" s="61"/>
      <c r="K117" s="62"/>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4"/>
      <c r="AQ117" s="57"/>
      <c r="AX117" s="57"/>
      <c r="AY117" s="57"/>
      <c r="AZ117" s="57"/>
    </row>
    <row r="118" spans="1:52" s="45" customFormat="1" x14ac:dyDescent="0.25">
      <c r="A118" s="59"/>
      <c r="B118" s="59"/>
      <c r="C118" s="59"/>
      <c r="D118" s="60"/>
      <c r="E118" s="61"/>
      <c r="F118" s="61"/>
      <c r="G118" s="62"/>
      <c r="H118" s="61"/>
      <c r="I118" s="61"/>
      <c r="J118" s="63"/>
      <c r="K118" s="62"/>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4"/>
      <c r="AQ118" s="57"/>
      <c r="AX118" s="57"/>
      <c r="AY118" s="57"/>
      <c r="AZ118" s="57"/>
    </row>
    <row r="119" spans="1:52" s="45" customFormat="1" x14ac:dyDescent="0.25">
      <c r="A119" s="59"/>
      <c r="B119" s="59"/>
      <c r="C119" s="59"/>
      <c r="D119" s="60"/>
      <c r="E119" s="61"/>
      <c r="F119" s="61"/>
      <c r="G119" s="62"/>
      <c r="H119" s="61"/>
      <c r="I119" s="61"/>
      <c r="J119" s="61"/>
      <c r="K119" s="62"/>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4"/>
      <c r="AQ119" s="57"/>
      <c r="AX119" s="57"/>
      <c r="AY119" s="57"/>
      <c r="AZ119" s="57"/>
    </row>
    <row r="120" spans="1:52" s="45" customFormat="1" x14ac:dyDescent="0.25">
      <c r="A120" s="59"/>
      <c r="B120" s="59"/>
      <c r="C120" s="59"/>
      <c r="D120" s="60"/>
      <c r="E120" s="61"/>
      <c r="F120" s="61"/>
      <c r="G120" s="62"/>
      <c r="H120" s="61"/>
      <c r="I120" s="61"/>
      <c r="J120" s="61"/>
      <c r="K120" s="62"/>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4"/>
      <c r="AQ120" s="57"/>
      <c r="AX120" s="57"/>
      <c r="AY120" s="57"/>
      <c r="AZ120" s="57"/>
    </row>
    <row r="121" spans="1:52" s="45" customFormat="1" x14ac:dyDescent="0.25">
      <c r="A121" s="59"/>
      <c r="B121" s="59"/>
      <c r="C121" s="59"/>
      <c r="D121" s="60"/>
      <c r="E121" s="61"/>
      <c r="F121" s="61"/>
      <c r="G121" s="62"/>
      <c r="H121" s="61"/>
      <c r="I121" s="61"/>
      <c r="J121" s="61"/>
      <c r="K121" s="62"/>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4"/>
      <c r="AQ121" s="57"/>
      <c r="AX121" s="57"/>
      <c r="AY121" s="57"/>
      <c r="AZ121" s="57"/>
    </row>
    <row r="122" spans="1:52" s="45" customFormat="1" x14ac:dyDescent="0.25">
      <c r="A122" s="59"/>
      <c r="B122" s="59"/>
      <c r="C122" s="59"/>
      <c r="D122" s="60"/>
      <c r="E122" s="61"/>
      <c r="F122" s="61"/>
      <c r="G122" s="62"/>
      <c r="H122" s="61"/>
      <c r="I122" s="61"/>
      <c r="J122" s="61"/>
      <c r="K122" s="62"/>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4"/>
      <c r="AQ122" s="57"/>
      <c r="AX122" s="57"/>
      <c r="AY122" s="57"/>
      <c r="AZ122" s="57"/>
    </row>
    <row r="123" spans="1:52" s="45" customFormat="1" x14ac:dyDescent="0.25">
      <c r="A123" s="59"/>
      <c r="B123" s="59"/>
      <c r="C123" s="59"/>
      <c r="D123" s="60"/>
      <c r="E123" s="61"/>
      <c r="F123" s="61"/>
      <c r="G123" s="62"/>
      <c r="H123" s="61"/>
      <c r="I123" s="61"/>
      <c r="J123" s="63"/>
      <c r="K123" s="62"/>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4"/>
      <c r="AQ123" s="57"/>
      <c r="AX123" s="57"/>
      <c r="AY123" s="57"/>
      <c r="AZ123" s="57"/>
    </row>
    <row r="124" spans="1:52" s="45" customFormat="1" x14ac:dyDescent="0.25">
      <c r="A124" s="59"/>
      <c r="B124" s="59"/>
      <c r="C124" s="59"/>
      <c r="D124" s="60"/>
      <c r="E124" s="61"/>
      <c r="F124" s="61"/>
      <c r="G124" s="62"/>
      <c r="H124" s="61"/>
      <c r="I124" s="61"/>
      <c r="J124" s="61"/>
      <c r="K124" s="62"/>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4"/>
      <c r="AQ124" s="57"/>
      <c r="AX124" s="57"/>
      <c r="AY124" s="57"/>
      <c r="AZ124" s="57"/>
    </row>
    <row r="125" spans="1:52" s="45" customFormat="1" x14ac:dyDescent="0.25">
      <c r="A125" s="59"/>
      <c r="B125" s="59"/>
      <c r="C125" s="59"/>
      <c r="D125" s="60"/>
      <c r="E125" s="61"/>
      <c r="F125" s="61"/>
      <c r="G125" s="62"/>
      <c r="H125" s="61"/>
      <c r="I125" s="61"/>
      <c r="J125" s="63"/>
      <c r="K125" s="62"/>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4"/>
      <c r="AQ125" s="57"/>
      <c r="AX125" s="57"/>
      <c r="AY125" s="57"/>
      <c r="AZ125" s="57"/>
    </row>
    <row r="126" spans="1:52" s="45" customFormat="1" x14ac:dyDescent="0.25">
      <c r="A126" s="59"/>
      <c r="B126" s="59"/>
      <c r="C126" s="59"/>
      <c r="D126" s="60"/>
      <c r="E126" s="61"/>
      <c r="F126" s="61"/>
      <c r="G126" s="62"/>
      <c r="H126" s="61"/>
      <c r="I126" s="61"/>
      <c r="J126" s="61"/>
      <c r="K126" s="62"/>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4"/>
      <c r="AQ126" s="57"/>
      <c r="AX126" s="57"/>
      <c r="AY126" s="57"/>
      <c r="AZ126" s="57"/>
    </row>
    <row r="127" spans="1:52" s="45" customFormat="1" x14ac:dyDescent="0.25">
      <c r="A127" s="59"/>
      <c r="B127" s="59"/>
      <c r="C127" s="59"/>
      <c r="D127" s="60"/>
      <c r="E127" s="61"/>
      <c r="F127" s="61"/>
      <c r="G127" s="62"/>
      <c r="H127" s="61"/>
      <c r="I127" s="61"/>
      <c r="J127" s="61"/>
      <c r="K127" s="62"/>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4"/>
      <c r="AQ127" s="57"/>
      <c r="AX127" s="57"/>
      <c r="AY127" s="57"/>
      <c r="AZ127" s="57"/>
    </row>
    <row r="128" spans="1:52" s="45" customFormat="1" x14ac:dyDescent="0.25">
      <c r="A128" s="59"/>
      <c r="B128" s="59"/>
      <c r="C128" s="59"/>
      <c r="D128" s="60"/>
      <c r="E128" s="61"/>
      <c r="F128" s="61"/>
      <c r="G128" s="62"/>
      <c r="H128" s="61"/>
      <c r="I128" s="61"/>
      <c r="J128" s="63"/>
      <c r="K128" s="62"/>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4"/>
      <c r="AQ128" s="57"/>
      <c r="AX128" s="57"/>
      <c r="AY128" s="57"/>
      <c r="AZ128" s="57"/>
    </row>
    <row r="129" spans="1:52" s="45" customFormat="1" x14ac:dyDescent="0.25">
      <c r="A129" s="59"/>
      <c r="B129" s="59"/>
      <c r="C129" s="59"/>
      <c r="D129" s="60"/>
      <c r="E129" s="61"/>
      <c r="F129" s="61"/>
      <c r="G129" s="62"/>
      <c r="H129" s="61"/>
      <c r="I129" s="61"/>
      <c r="J129" s="61"/>
      <c r="K129" s="62"/>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4"/>
      <c r="AQ129" s="57"/>
      <c r="AX129" s="57"/>
      <c r="AY129" s="57"/>
      <c r="AZ129" s="57"/>
    </row>
    <row r="130" spans="1:52" s="45" customFormat="1" x14ac:dyDescent="0.25">
      <c r="A130" s="59"/>
      <c r="B130" s="59"/>
      <c r="C130" s="59"/>
      <c r="D130" s="60"/>
      <c r="E130" s="61"/>
      <c r="F130" s="61"/>
      <c r="G130" s="62"/>
      <c r="H130" s="61"/>
      <c r="I130" s="61"/>
      <c r="J130" s="61"/>
      <c r="K130" s="62"/>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4"/>
      <c r="AQ130" s="57"/>
      <c r="AX130" s="57"/>
      <c r="AY130" s="57"/>
      <c r="AZ130" s="57"/>
    </row>
    <row r="131" spans="1:52" s="45" customFormat="1" x14ac:dyDescent="0.25">
      <c r="A131" s="59"/>
      <c r="B131" s="59"/>
      <c r="C131" s="59"/>
      <c r="D131" s="60"/>
      <c r="E131" s="61"/>
      <c r="F131" s="61"/>
      <c r="G131" s="62"/>
      <c r="H131" s="61"/>
      <c r="I131" s="61"/>
      <c r="J131" s="61"/>
      <c r="K131" s="62"/>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4"/>
      <c r="AQ131" s="57"/>
      <c r="AX131" s="57"/>
      <c r="AY131" s="57"/>
      <c r="AZ131" s="57"/>
    </row>
    <row r="132" spans="1:52" x14ac:dyDescent="0.25">
      <c r="A132" s="59"/>
      <c r="E132" s="61"/>
      <c r="F132" s="61"/>
      <c r="G132" s="62"/>
      <c r="H132" s="61"/>
      <c r="I132" s="61"/>
      <c r="J132" s="61"/>
      <c r="K132" s="62"/>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4"/>
      <c r="AQ132" s="57"/>
      <c r="AX132" s="57"/>
      <c r="AY132" s="57"/>
      <c r="AZ132" s="57"/>
    </row>
    <row r="133" spans="1:52" x14ac:dyDescent="0.25">
      <c r="A133" s="59"/>
      <c r="E133" s="61"/>
      <c r="F133" s="61"/>
      <c r="G133" s="62"/>
      <c r="H133" s="61"/>
      <c r="I133" s="61"/>
      <c r="J133" s="63"/>
      <c r="K133" s="62"/>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4"/>
      <c r="AQ133" s="57"/>
      <c r="AX133" s="57"/>
      <c r="AY133" s="57"/>
      <c r="AZ133" s="57"/>
    </row>
    <row r="134" spans="1:52" x14ac:dyDescent="0.25">
      <c r="A134" s="59"/>
      <c r="E134" s="61"/>
      <c r="F134" s="61"/>
      <c r="G134" s="62"/>
      <c r="H134" s="61"/>
      <c r="I134" s="61"/>
      <c r="J134" s="61"/>
      <c r="K134" s="62"/>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4"/>
      <c r="AQ134" s="57"/>
      <c r="AX134" s="57"/>
      <c r="AY134" s="57"/>
      <c r="AZ134" s="57"/>
    </row>
    <row r="135" spans="1:52" x14ac:dyDescent="0.25">
      <c r="A135" s="59"/>
      <c r="E135" s="61"/>
      <c r="F135" s="61"/>
      <c r="G135" s="62"/>
      <c r="H135" s="61"/>
      <c r="I135" s="61"/>
      <c r="J135" s="63"/>
      <c r="K135" s="62"/>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4"/>
      <c r="AQ135" s="57"/>
      <c r="AX135" s="57"/>
      <c r="AY135" s="57"/>
      <c r="AZ135" s="57"/>
    </row>
    <row r="136" spans="1:52" x14ac:dyDescent="0.25">
      <c r="A136" s="59"/>
      <c r="E136" s="61"/>
      <c r="F136" s="61"/>
      <c r="G136" s="62"/>
      <c r="H136" s="61"/>
      <c r="I136" s="61"/>
      <c r="J136" s="61"/>
      <c r="K136" s="62"/>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4"/>
      <c r="AQ136" s="57"/>
      <c r="AX136" s="57"/>
      <c r="AY136" s="57"/>
      <c r="AZ136" s="57"/>
    </row>
    <row r="137" spans="1:52" x14ac:dyDescent="0.25">
      <c r="A137" s="59"/>
      <c r="E137" s="61"/>
      <c r="F137" s="61"/>
      <c r="G137" s="62"/>
      <c r="H137" s="61"/>
      <c r="I137" s="61"/>
      <c r="J137" s="63"/>
      <c r="K137" s="62"/>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4"/>
      <c r="AQ137" s="57"/>
      <c r="AX137" s="57"/>
      <c r="AY137" s="57"/>
      <c r="AZ137" s="57"/>
    </row>
    <row r="138" spans="1:52" x14ac:dyDescent="0.25">
      <c r="A138" s="59"/>
      <c r="E138" s="61"/>
      <c r="F138" s="61"/>
      <c r="G138" s="62"/>
      <c r="H138" s="61"/>
      <c r="I138" s="61"/>
      <c r="J138" s="63"/>
      <c r="K138" s="62"/>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4"/>
      <c r="AQ138" s="57"/>
      <c r="AX138" s="57"/>
      <c r="AY138" s="57"/>
      <c r="AZ138" s="57"/>
    </row>
    <row r="139" spans="1:52" x14ac:dyDescent="0.25">
      <c r="A139" s="59"/>
      <c r="E139" s="61"/>
      <c r="F139" s="61"/>
      <c r="G139" s="62"/>
      <c r="H139" s="61"/>
      <c r="I139" s="61"/>
      <c r="J139" s="61"/>
      <c r="K139" s="62"/>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4"/>
      <c r="AQ139" s="57"/>
      <c r="AX139" s="57"/>
      <c r="AY139" s="57"/>
      <c r="AZ139" s="57"/>
    </row>
    <row r="140" spans="1:52" x14ac:dyDescent="0.25">
      <c r="A140" s="59"/>
      <c r="E140" s="61"/>
      <c r="F140" s="61"/>
      <c r="G140" s="62"/>
      <c r="H140" s="61"/>
      <c r="I140" s="61"/>
      <c r="J140" s="61"/>
      <c r="K140" s="62"/>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4"/>
      <c r="AQ140" s="57"/>
      <c r="AX140" s="57"/>
      <c r="AY140" s="57"/>
      <c r="AZ140" s="57"/>
    </row>
    <row r="141" spans="1:52" x14ac:dyDescent="0.25">
      <c r="A141" s="59"/>
      <c r="E141" s="61"/>
      <c r="F141" s="61"/>
      <c r="G141" s="62"/>
      <c r="H141" s="61"/>
      <c r="I141" s="61"/>
      <c r="J141" s="63"/>
      <c r="K141" s="62"/>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4"/>
      <c r="AQ141" s="57"/>
      <c r="AX141" s="57"/>
      <c r="AY141" s="57"/>
      <c r="AZ141" s="57"/>
    </row>
    <row r="142" spans="1:52" x14ac:dyDescent="0.25">
      <c r="A142" s="59"/>
      <c r="E142" s="61"/>
      <c r="F142" s="61"/>
      <c r="G142" s="62"/>
      <c r="H142" s="61"/>
      <c r="I142" s="61"/>
      <c r="J142" s="63"/>
      <c r="K142" s="62"/>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4"/>
      <c r="AQ142" s="57"/>
      <c r="AX142" s="57"/>
      <c r="AY142" s="57"/>
      <c r="AZ142" s="57"/>
    </row>
    <row r="143" spans="1:52" x14ac:dyDescent="0.25">
      <c r="A143" s="59"/>
      <c r="E143" s="61"/>
      <c r="F143" s="61"/>
      <c r="G143" s="62"/>
      <c r="H143" s="61"/>
      <c r="I143" s="61"/>
      <c r="J143" s="63"/>
      <c r="K143" s="62"/>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4"/>
      <c r="AQ143" s="57"/>
      <c r="AX143" s="57"/>
      <c r="AY143" s="57"/>
      <c r="AZ143" s="57"/>
    </row>
    <row r="144" spans="1:52" x14ac:dyDescent="0.25">
      <c r="A144" s="59"/>
      <c r="E144" s="61"/>
      <c r="F144" s="61"/>
      <c r="G144" s="62"/>
      <c r="H144" s="61"/>
      <c r="I144" s="61"/>
      <c r="J144" s="63"/>
      <c r="K144" s="62"/>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4"/>
      <c r="AQ144" s="57"/>
      <c r="AX144" s="57"/>
      <c r="AY144" s="57"/>
      <c r="AZ144" s="57"/>
    </row>
    <row r="145" spans="1:52" x14ac:dyDescent="0.25">
      <c r="A145" s="59"/>
      <c r="E145" s="61"/>
      <c r="F145" s="61"/>
      <c r="G145" s="62"/>
      <c r="H145" s="61"/>
      <c r="I145" s="61"/>
      <c r="J145" s="61"/>
      <c r="K145" s="62"/>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4"/>
      <c r="AQ145" s="57"/>
      <c r="AX145" s="57"/>
      <c r="AY145" s="57"/>
      <c r="AZ145" s="57"/>
    </row>
    <row r="146" spans="1:52" x14ac:dyDescent="0.25">
      <c r="A146" s="59"/>
      <c r="E146" s="61"/>
      <c r="F146" s="61"/>
      <c r="G146" s="62"/>
      <c r="H146" s="61"/>
      <c r="I146" s="61"/>
      <c r="J146" s="63"/>
      <c r="K146" s="62"/>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4"/>
      <c r="AQ146" s="57"/>
      <c r="AX146" s="57"/>
      <c r="AY146" s="57"/>
      <c r="AZ146" s="57"/>
    </row>
    <row r="147" spans="1:52" x14ac:dyDescent="0.25">
      <c r="A147" s="59"/>
      <c r="E147" s="61"/>
      <c r="F147" s="61"/>
      <c r="G147" s="62"/>
      <c r="H147" s="61"/>
      <c r="I147" s="61"/>
      <c r="J147" s="63"/>
      <c r="K147" s="62"/>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4"/>
      <c r="AQ147" s="57"/>
      <c r="AX147" s="57"/>
      <c r="AY147" s="57"/>
      <c r="AZ147" s="57"/>
    </row>
    <row r="148" spans="1:52" x14ac:dyDescent="0.25">
      <c r="A148" s="59"/>
      <c r="E148" s="61"/>
      <c r="F148" s="61"/>
      <c r="G148" s="62"/>
      <c r="H148" s="61"/>
      <c r="I148" s="61"/>
      <c r="J148" s="61"/>
      <c r="K148" s="62"/>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4"/>
      <c r="AQ148" s="57"/>
      <c r="AX148" s="57"/>
      <c r="AY148" s="57"/>
      <c r="AZ148" s="57"/>
    </row>
    <row r="149" spans="1:52" x14ac:dyDescent="0.25">
      <c r="A149" s="59"/>
      <c r="E149" s="61"/>
      <c r="F149" s="61"/>
      <c r="G149" s="62"/>
      <c r="H149" s="61"/>
      <c r="I149" s="61"/>
      <c r="J149" s="61"/>
      <c r="K149" s="62"/>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4"/>
      <c r="AQ149" s="57"/>
      <c r="AX149" s="57"/>
      <c r="AY149" s="57"/>
      <c r="AZ149" s="57"/>
    </row>
    <row r="150" spans="1:52" x14ac:dyDescent="0.25">
      <c r="A150" s="59"/>
      <c r="E150" s="61"/>
      <c r="F150" s="61"/>
      <c r="G150" s="62"/>
      <c r="H150" s="61"/>
      <c r="I150" s="61"/>
      <c r="J150" s="63"/>
      <c r="K150" s="62"/>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4"/>
      <c r="AQ150" s="57"/>
      <c r="AX150" s="57"/>
      <c r="AY150" s="57"/>
      <c r="AZ150" s="57"/>
    </row>
    <row r="151" spans="1:52" x14ac:dyDescent="0.25">
      <c r="A151" s="59"/>
      <c r="E151" s="61"/>
      <c r="F151" s="61"/>
      <c r="G151" s="62"/>
      <c r="H151" s="61"/>
      <c r="I151" s="61"/>
      <c r="J151" s="61"/>
      <c r="K151" s="62"/>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4"/>
      <c r="AQ151" s="57"/>
      <c r="AX151" s="57"/>
      <c r="AY151" s="57"/>
      <c r="AZ151" s="57"/>
    </row>
    <row r="152" spans="1:52" x14ac:dyDescent="0.25">
      <c r="A152" s="59"/>
      <c r="E152" s="61"/>
      <c r="F152" s="61"/>
      <c r="G152" s="62"/>
      <c r="H152" s="61"/>
      <c r="I152" s="61"/>
      <c r="J152" s="61"/>
      <c r="K152" s="62"/>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4"/>
      <c r="AQ152" s="57"/>
      <c r="AX152" s="57"/>
      <c r="AY152" s="57"/>
      <c r="AZ152" s="57"/>
    </row>
    <row r="153" spans="1:52" x14ac:dyDescent="0.25">
      <c r="A153" s="59"/>
      <c r="E153" s="61"/>
      <c r="F153" s="61"/>
      <c r="G153" s="62"/>
      <c r="H153" s="61"/>
      <c r="I153" s="61"/>
      <c r="J153" s="61"/>
      <c r="K153" s="62"/>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4"/>
      <c r="AQ153" s="57"/>
      <c r="AX153" s="57"/>
      <c r="AY153" s="57"/>
      <c r="AZ153" s="57"/>
    </row>
    <row r="154" spans="1:52" x14ac:dyDescent="0.25">
      <c r="A154" s="59"/>
      <c r="E154" s="61"/>
      <c r="F154" s="61"/>
      <c r="G154" s="62"/>
      <c r="H154" s="61"/>
      <c r="I154" s="61"/>
      <c r="J154" s="63"/>
      <c r="K154" s="62"/>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4"/>
      <c r="AQ154" s="57"/>
      <c r="AX154" s="57"/>
      <c r="AY154" s="57"/>
      <c r="AZ154" s="57"/>
    </row>
    <row r="155" spans="1:52" x14ac:dyDescent="0.25">
      <c r="A155" s="59"/>
      <c r="E155" s="61"/>
      <c r="F155" s="61"/>
      <c r="G155" s="62"/>
      <c r="H155" s="61"/>
      <c r="I155" s="61"/>
      <c r="J155" s="61"/>
      <c r="K155" s="62"/>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4"/>
      <c r="AQ155" s="57"/>
      <c r="AX155" s="57"/>
      <c r="AY155" s="57"/>
      <c r="AZ155" s="57"/>
    </row>
    <row r="156" spans="1:52" x14ac:dyDescent="0.25">
      <c r="A156" s="59"/>
      <c r="E156" s="61"/>
      <c r="F156" s="61"/>
      <c r="G156" s="62"/>
      <c r="H156" s="61"/>
      <c r="I156" s="61"/>
      <c r="J156" s="61"/>
      <c r="K156" s="62"/>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4"/>
      <c r="AQ156" s="57"/>
      <c r="AX156" s="57"/>
      <c r="AY156" s="57"/>
      <c r="AZ156" s="57"/>
    </row>
    <row r="157" spans="1:52" x14ac:dyDescent="0.25">
      <c r="A157" s="59"/>
      <c r="E157" s="61"/>
      <c r="F157" s="61"/>
      <c r="G157" s="62"/>
      <c r="H157" s="61"/>
      <c r="I157" s="61"/>
      <c r="J157" s="61"/>
      <c r="K157" s="62"/>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4"/>
      <c r="AQ157" s="57"/>
      <c r="AX157" s="57"/>
      <c r="AY157" s="57"/>
      <c r="AZ157" s="57"/>
    </row>
    <row r="158" spans="1:52" x14ac:dyDescent="0.25">
      <c r="A158" s="59"/>
      <c r="E158" s="61"/>
      <c r="F158" s="61"/>
      <c r="G158" s="62"/>
      <c r="H158" s="61"/>
      <c r="I158" s="61"/>
      <c r="J158" s="61"/>
      <c r="K158" s="62"/>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4"/>
      <c r="AQ158" s="57"/>
      <c r="AX158" s="57"/>
      <c r="AY158" s="57"/>
      <c r="AZ158" s="57"/>
    </row>
    <row r="159" spans="1:52" x14ac:dyDescent="0.25">
      <c r="A159" s="59"/>
      <c r="E159" s="61"/>
      <c r="F159" s="61"/>
      <c r="G159" s="62"/>
      <c r="H159" s="61"/>
      <c r="I159" s="61"/>
      <c r="J159" s="61"/>
      <c r="K159" s="62"/>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4"/>
      <c r="AQ159" s="57"/>
      <c r="AX159" s="57"/>
      <c r="AY159" s="57"/>
      <c r="AZ159" s="57"/>
    </row>
    <row r="160" spans="1:52" x14ac:dyDescent="0.25">
      <c r="A160" s="59"/>
      <c r="E160" s="61"/>
      <c r="F160" s="61"/>
      <c r="G160" s="62"/>
      <c r="H160" s="61"/>
      <c r="I160" s="61"/>
      <c r="J160" s="63"/>
      <c r="K160" s="62"/>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4"/>
      <c r="AQ160" s="57"/>
      <c r="AX160" s="57"/>
      <c r="AY160" s="57"/>
      <c r="AZ160" s="57"/>
    </row>
    <row r="161" spans="1:65" x14ac:dyDescent="0.25">
      <c r="A161" s="59"/>
      <c r="E161" s="61"/>
      <c r="F161" s="61"/>
      <c r="G161" s="62"/>
      <c r="H161" s="61"/>
      <c r="I161" s="61"/>
      <c r="J161" s="63"/>
      <c r="K161" s="62"/>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4"/>
      <c r="AQ161" s="57"/>
      <c r="AX161" s="57"/>
      <c r="AY161" s="57"/>
      <c r="AZ161" s="57"/>
    </row>
    <row r="162" spans="1:65" x14ac:dyDescent="0.25">
      <c r="A162" s="59"/>
      <c r="E162" s="61"/>
      <c r="F162" s="61"/>
      <c r="G162" s="62"/>
      <c r="H162" s="61"/>
      <c r="I162" s="61"/>
      <c r="J162" s="61"/>
      <c r="K162" s="62"/>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4"/>
      <c r="AQ162" s="57"/>
      <c r="AX162" s="57"/>
      <c r="AY162" s="57"/>
      <c r="AZ162" s="57"/>
    </row>
    <row r="163" spans="1:65" x14ac:dyDescent="0.25">
      <c r="A163" s="59"/>
      <c r="E163" s="61"/>
      <c r="F163" s="61"/>
      <c r="G163" s="62"/>
      <c r="H163" s="61"/>
      <c r="I163" s="61"/>
      <c r="J163" s="61"/>
      <c r="K163" s="62"/>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4"/>
      <c r="AQ163" s="57"/>
      <c r="AX163" s="57"/>
      <c r="AY163" s="57"/>
      <c r="AZ163" s="57"/>
    </row>
    <row r="164" spans="1:65" x14ac:dyDescent="0.25">
      <c r="A164" s="59"/>
      <c r="E164" s="61"/>
      <c r="F164" s="61"/>
      <c r="G164" s="62"/>
      <c r="H164" s="61"/>
      <c r="I164" s="61"/>
      <c r="J164" s="61"/>
      <c r="K164" s="62"/>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4"/>
      <c r="AQ164" s="57"/>
      <c r="AX164" s="57"/>
      <c r="AY164" s="57"/>
      <c r="AZ164" s="57"/>
    </row>
    <row r="165" spans="1:65" x14ac:dyDescent="0.25">
      <c r="A165" s="59"/>
      <c r="E165" s="61"/>
      <c r="F165" s="61"/>
      <c r="G165" s="62"/>
      <c r="H165" s="61"/>
      <c r="I165" s="61"/>
      <c r="J165" s="61"/>
      <c r="K165" s="62"/>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4"/>
      <c r="AQ165" s="57"/>
      <c r="AX165" s="57"/>
      <c r="AY165" s="57"/>
      <c r="AZ165" s="57"/>
    </row>
    <row r="166" spans="1:65" x14ac:dyDescent="0.25">
      <c r="A166" s="59"/>
      <c r="E166" s="61"/>
      <c r="F166" s="61"/>
      <c r="G166" s="62"/>
      <c r="H166" s="61"/>
      <c r="I166" s="61"/>
      <c r="J166" s="61"/>
      <c r="K166" s="62"/>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4"/>
      <c r="AQ166" s="57"/>
      <c r="AX166" s="57"/>
      <c r="AY166" s="57"/>
      <c r="AZ166" s="57"/>
    </row>
    <row r="167" spans="1:65" s="80" customFormat="1" ht="26.45" customHeight="1" x14ac:dyDescent="0.25">
      <c r="A167" s="73"/>
      <c r="B167" s="73"/>
      <c r="C167" s="73"/>
      <c r="D167" s="74"/>
      <c r="E167" s="75">
        <f>SUM(E69:E166)</f>
        <v>139</v>
      </c>
      <c r="F167" s="75">
        <f>SUM(F102:F166)</f>
        <v>106</v>
      </c>
      <c r="G167" s="75">
        <f>SUM(G102:G166)</f>
        <v>582</v>
      </c>
      <c r="H167" s="75">
        <f>SUM(H102:H166)</f>
        <v>69</v>
      </c>
      <c r="I167" s="75">
        <f>SUM(I102:I166)</f>
        <v>98</v>
      </c>
      <c r="J167" s="75" t="e">
        <f>SUM(#REF!)</f>
        <v>#REF!</v>
      </c>
      <c r="K167" s="76" t="e">
        <f>SUM(#REF!)</f>
        <v>#REF!</v>
      </c>
      <c r="L167" s="76" t="e">
        <f>SUM(#REF!)</f>
        <v>#REF!</v>
      </c>
      <c r="M167" s="76">
        <f>SUM(K102:K166)</f>
        <v>42</v>
      </c>
      <c r="N167" s="76" t="e">
        <f>SUM(#REF!)</f>
        <v>#REF!</v>
      </c>
      <c r="O167" s="76">
        <f>SUM(N102:N166)</f>
        <v>5</v>
      </c>
      <c r="P167" s="76" t="e">
        <f>SUM(#REF!)</f>
        <v>#REF!</v>
      </c>
      <c r="Q167" s="76" t="e">
        <f>SUM(#REF!)</f>
        <v>#REF!</v>
      </c>
      <c r="R167" s="76">
        <f>SUM(O102:O166)</f>
        <v>8</v>
      </c>
      <c r="S167" s="76" t="e">
        <f>SUM(#REF!)</f>
        <v>#REF!</v>
      </c>
      <c r="T167" s="76" t="e">
        <f>SUM(#REF!)</f>
        <v>#REF!</v>
      </c>
      <c r="U167" s="76" t="e">
        <f>SUM(#REF!)</f>
        <v>#REF!</v>
      </c>
      <c r="V167" s="76">
        <f>SUM(Q102:Q166)</f>
        <v>192</v>
      </c>
      <c r="W167" s="76" t="e">
        <f>SUM(#REF!)</f>
        <v>#REF!</v>
      </c>
      <c r="X167" s="76" t="e">
        <f>SUM(#REF!)</f>
        <v>#REF!</v>
      </c>
      <c r="Y167" s="76" t="e">
        <f>SUM(#REF!)</f>
        <v>#REF!</v>
      </c>
      <c r="Z167" s="76">
        <f>SUM(T102:T166)</f>
        <v>71</v>
      </c>
      <c r="AA167" s="76" t="e">
        <f>SUM(#REF!)</f>
        <v>#REF!</v>
      </c>
      <c r="AB167" s="76" t="e">
        <f>SUM(#REF!)</f>
        <v>#REF!</v>
      </c>
      <c r="AC167" s="76" t="e">
        <f>SUM(#REF!)</f>
        <v>#REF!</v>
      </c>
      <c r="AD167" s="76">
        <f>SUM(W102:W166)</f>
        <v>142</v>
      </c>
      <c r="AE167" s="76" t="e">
        <f>SUM(#REF!)</f>
        <v>#REF!</v>
      </c>
      <c r="AF167" s="76" t="e">
        <f>SUM(#REF!)</f>
        <v>#REF!</v>
      </c>
      <c r="AG167" s="76" t="e">
        <f>SUM(#REF!)</f>
        <v>#REF!</v>
      </c>
      <c r="AH167" s="76">
        <f>SUM(Z102:Z166)</f>
        <v>214</v>
      </c>
      <c r="AI167" s="76" t="e">
        <f>SUM(#REF!)</f>
        <v>#REF!</v>
      </c>
      <c r="AJ167" s="76" t="e">
        <f>SUM(#REF!)</f>
        <v>#REF!</v>
      </c>
      <c r="AK167" s="76" t="e">
        <f>SUM(#REF!)</f>
        <v>#REF!</v>
      </c>
      <c r="AL167" s="76">
        <f>SUM(AC102:AC166)</f>
        <v>123</v>
      </c>
      <c r="AM167" s="76" t="e">
        <f>SUM(#REF!)</f>
        <v>#REF!</v>
      </c>
      <c r="AN167" s="76" t="e">
        <f>SUM(#REF!)</f>
        <v>#REF!</v>
      </c>
      <c r="AO167" s="76" t="e">
        <f>SUM(#REF!)</f>
        <v>#REF!</v>
      </c>
      <c r="AP167" s="77"/>
      <c r="AQ167" s="78" t="e">
        <f>#REF!*1.27</f>
        <v>#REF!</v>
      </c>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row>
  </sheetData>
  <mergeCells count="2">
    <mergeCell ref="A102:D102"/>
    <mergeCell ref="A1:AO1"/>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PRESUPUESTO 4 I E</vt:lpstr>
      <vt:lpstr>PRESUPUESTO 4 I E (2)</vt:lpstr>
      <vt:lpstr>Hoja1</vt:lpstr>
      <vt:lpstr>Anexo No. 15b</vt:lpstr>
      <vt:lpstr>'PRESUPUESTO 4 I E (2)'!Área_de_impresión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SALAZAR JARAMILLO</dc:creator>
  <cp:lastModifiedBy>Gomez Gomez Lina Paola</cp:lastModifiedBy>
  <cp:lastPrinted>2021-09-28T19:34:18Z</cp:lastPrinted>
  <dcterms:created xsi:type="dcterms:W3CDTF">2018-08-15T13:18:05Z</dcterms:created>
  <dcterms:modified xsi:type="dcterms:W3CDTF">2022-11-16T19:59:30Z</dcterms:modified>
</cp:coreProperties>
</file>