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4"/>
  <workbookPr/>
  <xr:revisionPtr revIDLastSave="14" documentId="11_98D9F090F09CEBC6B917BFD5D0B254D7FB501D16" xr6:coauthVersionLast="47" xr6:coauthVersionMax="47" xr10:uidLastSave="{49372CD9-C5A2-4AE8-8308-21028F60A91F}"/>
  <bookViews>
    <workbookView xWindow="-120" yWindow="-120" windowWidth="20730" windowHeight="11160" xr2:uid="{00000000-000D-0000-FFFF-FFFF00000000}"/>
  </bookViews>
  <sheets>
    <sheet name="Presupuesto" sheetId="1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F33" i="1"/>
  <c r="H33" i="1" s="1"/>
  <c r="F32" i="1" l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F34" i="1" s="1"/>
  <c r="I24" i="1"/>
  <c r="F23" i="1"/>
  <c r="H23" i="1" s="1"/>
  <c r="E22" i="1"/>
  <c r="D22" i="1"/>
  <c r="F21" i="1"/>
  <c r="H21" i="1" s="1"/>
  <c r="F19" i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H17" i="1" s="1"/>
  <c r="F9" i="1"/>
  <c r="I9" i="1" l="1"/>
  <c r="I17" i="1" s="1"/>
  <c r="F17" i="1"/>
  <c r="H19" i="1"/>
  <c r="H26" i="1"/>
  <c r="H34" i="1" s="1"/>
  <c r="I36" i="1"/>
  <c r="F22" i="1"/>
  <c r="H22" i="1" s="1"/>
  <c r="F20" i="1"/>
  <c r="F24" i="1" s="1"/>
  <c r="H20" i="1" l="1"/>
  <c r="H24" i="1" s="1"/>
  <c r="F36" i="1"/>
</calcChain>
</file>

<file path=xl/sharedStrings.xml><?xml version="1.0" encoding="utf-8"?>
<sst xmlns="http://schemas.openxmlformats.org/spreadsheetml/2006/main" count="84" uniqueCount="62">
  <si>
    <t>PRESUPUESTO DEL PROYECTO</t>
  </si>
  <si>
    <t>AGENCIA DE RENOVACION DEL TERRITORIO - ART</t>
  </si>
  <si>
    <t>NOMBRE DEL PROYECTO</t>
  </si>
  <si>
    <t>Fortalecimiento de la cadena productiva del arroz (Oryza sativa) en el municipio de Medio Atrato, Departamento del Chocó.”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</si>
  <si>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</si>
  <si>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</si>
  <si>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</si>
  <si>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</si>
  <si>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</si>
  <si>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</si>
  <si>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</si>
  <si>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COMPONENTE 1.IAlistamiento, inscripción y puesta en marcha del programa de fortalecimiento socio organizacional</t>
  </si>
  <si>
    <t xml:space="preserve">Actividad 1.1.Costos Productivos de Sostenimiento del Arroz Año 1 
</t>
  </si>
  <si>
    <t>a</t>
  </si>
  <si>
    <t>Mano de obra x hectarea</t>
  </si>
  <si>
    <t>Unidades Productiva</t>
  </si>
  <si>
    <t>b</t>
  </si>
  <si>
    <t>Análisis de suelos fisico químicos de elementos mayores y menores</t>
  </si>
  <si>
    <t>Unidad</t>
  </si>
  <si>
    <t>c</t>
  </si>
  <si>
    <t>Semilla Cica 8</t>
  </si>
  <si>
    <t>d</t>
  </si>
  <si>
    <t>Abono orgánico compostado</t>
  </si>
  <si>
    <t>Bulto X 50 kg</t>
  </si>
  <si>
    <t>e</t>
  </si>
  <si>
    <t>Enmienda de Calcio</t>
  </si>
  <si>
    <t>f</t>
  </si>
  <si>
    <t xml:space="preserve">Insecticida Organico </t>
  </si>
  <si>
    <t>Litro</t>
  </si>
  <si>
    <t>g</t>
  </si>
  <si>
    <t xml:space="preserve">Empaques </t>
  </si>
  <si>
    <t xml:space="preserve">paquete </t>
  </si>
  <si>
    <t>h</t>
  </si>
  <si>
    <t xml:space="preserve">Rollo de Cabulla </t>
  </si>
  <si>
    <t xml:space="preserve">Rollo </t>
  </si>
  <si>
    <t>SUBTOTAL COMPONENTE 1</t>
  </si>
  <si>
    <t xml:space="preserve">COMPONENTE 2.  Paquete tecnológico  transferido  y  acompañamiento técnico integral a los productores </t>
  </si>
  <si>
    <t>Profesional agrícola</t>
  </si>
  <si>
    <t>Mes Profesional</t>
  </si>
  <si>
    <t>Acompañamiento social, empresarial y comercial</t>
  </si>
  <si>
    <t xml:space="preserve">c </t>
  </si>
  <si>
    <t xml:space="preserve">Plan Ambiental </t>
  </si>
  <si>
    <t>Mes Técnico</t>
  </si>
  <si>
    <t xml:space="preserve">Logística y materiales para la ejecución de los acompañamientos </t>
  </si>
  <si>
    <t>2.7</t>
  </si>
  <si>
    <t>SUBTOTAL COMPONENTE. 2</t>
  </si>
  <si>
    <t>COMPONENTE 3. Mejoramiento Poscosecha</t>
  </si>
  <si>
    <t xml:space="preserve">Estacionaria </t>
  </si>
  <si>
    <t xml:space="preserve">Kist de proteccion Personasl </t>
  </si>
  <si>
    <t xml:space="preserve">Medidar de Humedad </t>
  </si>
  <si>
    <t xml:space="preserve">Estibas Plasticas </t>
  </si>
  <si>
    <t>Bascula de piso</t>
  </si>
  <si>
    <t xml:space="preserve">Cosedora  de Costales </t>
  </si>
  <si>
    <t xml:space="preserve">Kit de Herramientas </t>
  </si>
  <si>
    <t>Transporte de Insumos</t>
  </si>
  <si>
    <t>Global</t>
  </si>
  <si>
    <t>SUBTOTAL COMPONENTE 3</t>
  </si>
  <si>
    <t>TOTAL PRESUPUESTO INVERSIÓN DIRECTA</t>
  </si>
  <si>
    <t>NOTA</t>
  </si>
  <si>
    <t xml:space="preserve"> </t>
  </si>
  <si>
    <t>El presupuesto corresponde al valor del proyecto estructurado.</t>
  </si>
  <si>
    <t>La ART financiará el valor del costo directo ajustado con el IPC 2020 (1.61%) y el costo de implementación fue recalculado de manera global para los 13 proyectos objeto de este proceso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</si>
</sst>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??_-;_-@"/>
    <numFmt numFmtId="165" formatCode="_-&quot;$&quot;* #,##0_-;\-&quot;$&quot;* #,##0_-;_-&quot;$&quot;* &quot;-&quot;??_-;_-@"/>
    <numFmt numFmtId="166" formatCode="_-* #,##0_-;\-* #,##0_-;_-* &quot;-&quot;_-;_-@"/>
    <numFmt numFmtId="168" formatCode="_-&quot;$&quot;* #,##0.0_-;\-&quot;$&quot;* #,##0.0_-;_-&quot;$&quot;* &quot;-&quot;??_-;_-@"/>
    <numFmt numFmtId="169" formatCode="_-&quot;$&quot;* #,##0.00_-;\-&quot;$&quot;* #,##0.00_-;_-&quot;$&quot;* &quot;-&quot;??_-;_-@"/>
  </numFmts>
  <fonts count="16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i/>
      <sz val="11"/>
      <name val="Arial"/>
      <family val="2"/>
    </font>
    <font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4" fillId="3" borderId="12" xfId="0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left" wrapText="1"/>
    </xf>
    <xf numFmtId="165" fontId="0" fillId="2" borderId="18" xfId="0" applyNumberFormat="1" applyFont="1" applyFill="1" applyBorder="1" applyAlignment="1">
      <alignment horizontal="right" wrapText="1"/>
    </xf>
    <xf numFmtId="0" fontId="0" fillId="2" borderId="19" xfId="0" applyFont="1" applyFill="1" applyBorder="1" applyAlignment="1">
      <alignment horizontal="left" wrapText="1"/>
    </xf>
    <xf numFmtId="165" fontId="0" fillId="2" borderId="20" xfId="0" applyNumberFormat="1" applyFont="1" applyFill="1" applyBorder="1" applyAlignment="1">
      <alignment horizontal="right" wrapText="1"/>
    </xf>
    <xf numFmtId="165" fontId="1" fillId="4" borderId="12" xfId="0" applyNumberFormat="1" applyFont="1" applyFill="1" applyBorder="1" applyAlignment="1">
      <alignment wrapText="1"/>
    </xf>
    <xf numFmtId="165" fontId="1" fillId="4" borderId="14" xfId="0" applyNumberFormat="1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165" fontId="0" fillId="2" borderId="12" xfId="0" applyNumberFormat="1" applyFont="1" applyFill="1" applyBorder="1" applyAlignment="1">
      <alignment horizontal="center" wrapText="1"/>
    </xf>
    <xf numFmtId="165" fontId="0" fillId="2" borderId="19" xfId="0" applyNumberFormat="1" applyFont="1" applyFill="1" applyBorder="1" applyAlignment="1">
      <alignment horizontal="center" wrapText="1"/>
    </xf>
    <xf numFmtId="165" fontId="0" fillId="2" borderId="20" xfId="0" applyNumberFormat="1" applyFont="1" applyFill="1" applyBorder="1" applyAlignment="1">
      <alignment wrapText="1"/>
    </xf>
    <xf numFmtId="0" fontId="0" fillId="2" borderId="26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164" fontId="6" fillId="2" borderId="19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2" borderId="19" xfId="0" applyNumberFormat="1" applyFont="1" applyFill="1" applyBorder="1"/>
    <xf numFmtId="168" fontId="1" fillId="4" borderId="19" xfId="0" applyNumberFormat="1" applyFont="1" applyFill="1" applyBorder="1"/>
    <xf numFmtId="165" fontId="1" fillId="4" borderId="20" xfId="0" applyNumberFormat="1" applyFont="1" applyFill="1" applyBorder="1"/>
    <xf numFmtId="0" fontId="0" fillId="2" borderId="30" xfId="0" applyFont="1" applyFill="1" applyBorder="1"/>
    <xf numFmtId="0" fontId="0" fillId="2" borderId="31" xfId="0" applyFont="1" applyFill="1" applyBorder="1"/>
    <xf numFmtId="0" fontId="0" fillId="2" borderId="31" xfId="0" applyFont="1" applyFill="1" applyBorder="1" applyAlignment="1">
      <alignment horizontal="left"/>
    </xf>
    <xf numFmtId="164" fontId="0" fillId="2" borderId="31" xfId="0" applyNumberFormat="1" applyFont="1" applyFill="1" applyBorder="1"/>
    <xf numFmtId="165" fontId="0" fillId="2" borderId="31" xfId="0" applyNumberFormat="1" applyFont="1" applyFill="1" applyBorder="1"/>
    <xf numFmtId="0" fontId="0" fillId="2" borderId="32" xfId="0" applyFont="1" applyFill="1" applyBorder="1"/>
    <xf numFmtId="0" fontId="8" fillId="2" borderId="28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horizontal="left"/>
    </xf>
    <xf numFmtId="164" fontId="0" fillId="2" borderId="16" xfId="0" applyNumberFormat="1" applyFont="1" applyFill="1" applyBorder="1"/>
    <xf numFmtId="165" fontId="0" fillId="2" borderId="16" xfId="0" applyNumberFormat="1" applyFont="1" applyFill="1" applyBorder="1"/>
    <xf numFmtId="0" fontId="0" fillId="2" borderId="27" xfId="0" applyFont="1" applyFill="1" applyBorder="1"/>
    <xf numFmtId="0" fontId="0" fillId="2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164" fontId="5" fillId="2" borderId="16" xfId="0" applyNumberFormat="1" applyFont="1" applyFill="1" applyBorder="1" applyAlignment="1">
      <alignment vertical="center"/>
    </xf>
    <xf numFmtId="165" fontId="5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0" fillId="2" borderId="16" xfId="0" applyFont="1" applyFill="1" applyBorder="1" applyAlignment="1">
      <alignment horizontal="center" vertical="center" wrapText="1"/>
    </xf>
    <xf numFmtId="165" fontId="0" fillId="2" borderId="16" xfId="0" applyNumberFormat="1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166" fontId="0" fillId="2" borderId="16" xfId="0" applyNumberFormat="1" applyFont="1" applyFill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6" fillId="2" borderId="16" xfId="0" applyFont="1" applyFill="1" applyBorder="1" applyAlignment="1">
      <alignment horizontal="left"/>
    </xf>
    <xf numFmtId="165" fontId="6" fillId="2" borderId="1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8" fontId="0" fillId="2" borderId="16" xfId="0" applyNumberFormat="1" applyFont="1" applyFill="1" applyBorder="1"/>
    <xf numFmtId="165" fontId="0" fillId="2" borderId="16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 wrapText="1"/>
    </xf>
    <xf numFmtId="165" fontId="0" fillId="4" borderId="16" xfId="0" applyNumberFormat="1" applyFont="1" applyFill="1" applyBorder="1"/>
    <xf numFmtId="169" fontId="7" fillId="2" borderId="16" xfId="0" applyNumberFormat="1" applyFont="1" applyFill="1" applyBorder="1" applyAlignment="1">
      <alignment horizontal="right" vertical="center" wrapText="1"/>
    </xf>
    <xf numFmtId="165" fontId="0" fillId="0" borderId="33" xfId="0" applyNumberFormat="1" applyFont="1" applyBorder="1" applyAlignment="1">
      <alignment horizontal="right" wrapText="1"/>
    </xf>
    <xf numFmtId="0" fontId="9" fillId="0" borderId="26" xfId="0" applyFont="1" applyBorder="1" applyAlignment="1">
      <alignment horizontal="left" wrapText="1"/>
    </xf>
    <xf numFmtId="0" fontId="10" fillId="0" borderId="24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0" fontId="10" fillId="2" borderId="24" xfId="0" applyFont="1" applyFill="1" applyBorder="1" applyAlignment="1">
      <alignment horizontal="left" wrapText="1"/>
    </xf>
    <xf numFmtId="3" fontId="9" fillId="2" borderId="24" xfId="0" applyNumberFormat="1" applyFont="1" applyFill="1" applyBorder="1" applyAlignment="1">
      <alignment horizontal="center" wrapText="1"/>
    </xf>
    <xf numFmtId="164" fontId="10" fillId="2" borderId="24" xfId="0" applyNumberFormat="1" applyFont="1" applyFill="1" applyBorder="1" applyAlignment="1">
      <alignment horizontal="right" wrapText="1"/>
    </xf>
    <xf numFmtId="165" fontId="10" fillId="2" borderId="24" xfId="0" applyNumberFormat="1" applyFont="1" applyFill="1" applyBorder="1" applyAlignment="1">
      <alignment horizontal="right" wrapText="1"/>
    </xf>
    <xf numFmtId="165" fontId="10" fillId="2" borderId="16" xfId="0" applyNumberFormat="1" applyFont="1" applyFill="1" applyBorder="1" applyAlignment="1">
      <alignment horizontal="right" wrapText="1"/>
    </xf>
    <xf numFmtId="165" fontId="10" fillId="2" borderId="18" xfId="0" applyNumberFormat="1" applyFont="1" applyFill="1" applyBorder="1" applyAlignment="1">
      <alignment horizontal="right" wrapText="1"/>
    </xf>
    <xf numFmtId="0" fontId="10" fillId="2" borderId="19" xfId="0" applyFont="1" applyFill="1" applyBorder="1" applyAlignment="1">
      <alignment horizontal="left" wrapText="1"/>
    </xf>
    <xf numFmtId="3" fontId="10" fillId="2" borderId="19" xfId="0" applyNumberFormat="1" applyFont="1" applyFill="1" applyBorder="1" applyAlignment="1">
      <alignment horizontal="center" wrapText="1"/>
    </xf>
    <xf numFmtId="3" fontId="11" fillId="0" borderId="0" xfId="0" applyNumberFormat="1" applyFont="1" applyAlignment="1"/>
    <xf numFmtId="165" fontId="10" fillId="2" borderId="19" xfId="0" applyNumberFormat="1" applyFont="1" applyFill="1" applyBorder="1" applyAlignment="1">
      <alignment horizontal="right" wrapText="1"/>
    </xf>
    <xf numFmtId="165" fontId="10" fillId="2" borderId="20" xfId="0" applyNumberFormat="1" applyFont="1" applyFill="1" applyBorder="1" applyAlignment="1">
      <alignment horizontal="right" wrapText="1"/>
    </xf>
    <xf numFmtId="164" fontId="10" fillId="2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Border="1" applyAlignment="1">
      <alignment horizontal="center" wrapText="1"/>
    </xf>
    <xf numFmtId="165" fontId="10" fillId="2" borderId="19" xfId="0" applyNumberFormat="1" applyFont="1" applyFill="1" applyBorder="1" applyAlignment="1">
      <alignment horizontal="left" wrapText="1"/>
    </xf>
    <xf numFmtId="165" fontId="10" fillId="2" borderId="24" xfId="0" applyNumberFormat="1" applyFont="1" applyFill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3" fontId="9" fillId="0" borderId="24" xfId="0" applyNumberFormat="1" applyFont="1" applyBorder="1" applyAlignment="1">
      <alignment horizontal="center" wrapText="1"/>
    </xf>
    <xf numFmtId="164" fontId="9" fillId="0" borderId="24" xfId="0" applyNumberFormat="1" applyFont="1" applyBorder="1" applyAlignment="1">
      <alignment horizontal="center" wrapText="1"/>
    </xf>
    <xf numFmtId="165" fontId="10" fillId="2" borderId="18" xfId="0" applyNumberFormat="1" applyFont="1" applyFill="1" applyBorder="1" applyAlignment="1">
      <alignment horizontal="center" wrapText="1"/>
    </xf>
    <xf numFmtId="0" fontId="9" fillId="0" borderId="19" xfId="0" applyFont="1" applyBorder="1" applyAlignment="1">
      <alignment horizontal="left" wrapText="1"/>
    </xf>
    <xf numFmtId="3" fontId="9" fillId="0" borderId="19" xfId="0" applyNumberFormat="1" applyFont="1" applyBorder="1" applyAlignment="1">
      <alignment horizontal="center" wrapText="1"/>
    </xf>
    <xf numFmtId="164" fontId="9" fillId="0" borderId="19" xfId="0" applyNumberFormat="1" applyFont="1" applyFill="1" applyBorder="1" applyAlignment="1">
      <alignment horizontal="center" wrapText="1"/>
    </xf>
    <xf numFmtId="165" fontId="10" fillId="2" borderId="14" xfId="0" applyNumberFormat="1" applyFont="1" applyFill="1" applyBorder="1" applyAlignment="1">
      <alignment wrapText="1"/>
    </xf>
    <xf numFmtId="164" fontId="9" fillId="0" borderId="19" xfId="0" applyNumberFormat="1" applyFont="1" applyBorder="1" applyAlignment="1">
      <alignment horizontal="center" wrapText="1"/>
    </xf>
    <xf numFmtId="165" fontId="10" fillId="2" borderId="20" xfId="0" applyNumberFormat="1" applyFont="1" applyFill="1" applyBorder="1" applyAlignment="1">
      <alignment horizontal="center" wrapText="1"/>
    </xf>
    <xf numFmtId="165" fontId="10" fillId="2" borderId="20" xfId="0" applyNumberFormat="1" applyFont="1" applyFill="1" applyBorder="1" applyAlignment="1">
      <alignment wrapText="1"/>
    </xf>
    <xf numFmtId="165" fontId="10" fillId="2" borderId="16" xfId="0" applyNumberFormat="1" applyFont="1" applyFill="1" applyBorder="1" applyAlignment="1">
      <alignment horizontal="left" wrapText="1"/>
    </xf>
    <xf numFmtId="165" fontId="10" fillId="2" borderId="12" xfId="0" applyNumberFormat="1" applyFont="1" applyFill="1" applyBorder="1" applyAlignment="1">
      <alignment horizontal="left" wrapText="1"/>
    </xf>
    <xf numFmtId="0" fontId="9" fillId="0" borderId="24" xfId="0" applyFont="1" applyFill="1" applyBorder="1" applyAlignment="1">
      <alignment wrapText="1"/>
    </xf>
    <xf numFmtId="0" fontId="9" fillId="0" borderId="29" xfId="0" applyFont="1" applyFill="1" applyBorder="1" applyAlignment="1">
      <alignment wrapText="1"/>
    </xf>
    <xf numFmtId="0" fontId="10" fillId="0" borderId="33" xfId="0" applyFont="1" applyBorder="1" applyAlignment="1">
      <alignment horizontal="left" wrapText="1"/>
    </xf>
    <xf numFmtId="3" fontId="10" fillId="0" borderId="33" xfId="0" applyNumberFormat="1" applyFont="1" applyBorder="1" applyAlignment="1">
      <alignment horizontal="center" wrapText="1"/>
    </xf>
    <xf numFmtId="0" fontId="12" fillId="0" borderId="19" xfId="0" applyFont="1" applyFill="1" applyBorder="1" applyAlignment="1">
      <alignment horizontal="left" wrapText="1"/>
    </xf>
    <xf numFmtId="3" fontId="10" fillId="2" borderId="24" xfId="0" applyNumberFormat="1" applyFont="1" applyFill="1" applyBorder="1" applyAlignment="1">
      <alignment horizontal="center" wrapText="1"/>
    </xf>
    <xf numFmtId="0" fontId="13" fillId="2" borderId="19" xfId="0" applyFont="1" applyFill="1" applyBorder="1" applyAlignment="1">
      <alignment horizontal="left" wrapText="1"/>
    </xf>
    <xf numFmtId="165" fontId="10" fillId="0" borderId="0" xfId="0" applyNumberFormat="1" applyFont="1" applyAlignment="1">
      <alignment horizontal="left" wrapText="1"/>
    </xf>
    <xf numFmtId="165" fontId="10" fillId="0" borderId="16" xfId="0" applyNumberFormat="1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3" fontId="10" fillId="0" borderId="13" xfId="0" applyNumberFormat="1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right" wrapText="1"/>
    </xf>
    <xf numFmtId="164" fontId="10" fillId="0" borderId="33" xfId="0" applyNumberFormat="1" applyFont="1" applyBorder="1" applyAlignment="1">
      <alignment horizontal="right" wrapText="1"/>
    </xf>
    <xf numFmtId="165" fontId="10" fillId="0" borderId="13" xfId="0" applyNumberFormat="1" applyFont="1" applyBorder="1" applyAlignment="1">
      <alignment horizontal="left" wrapText="1"/>
    </xf>
    <xf numFmtId="165" fontId="10" fillId="0" borderId="33" xfId="0" applyNumberFormat="1" applyFont="1" applyBorder="1" applyAlignment="1">
      <alignment horizontal="left" wrapText="1"/>
    </xf>
    <xf numFmtId="165" fontId="0" fillId="0" borderId="34" xfId="0" applyNumberFormat="1" applyFont="1" applyBorder="1" applyAlignment="1">
      <alignment horizontal="right" wrapText="1"/>
    </xf>
    <xf numFmtId="0" fontId="2" fillId="0" borderId="16" xfId="0" applyFont="1" applyBorder="1" applyAlignment="1"/>
    <xf numFmtId="0" fontId="2" fillId="0" borderId="27" xfId="0" applyFont="1" applyBorder="1" applyAlignment="1"/>
    <xf numFmtId="0" fontId="1" fillId="4" borderId="28" xfId="0" applyFont="1" applyFill="1" applyBorder="1" applyAlignment="1">
      <alignment horizontal="left"/>
    </xf>
    <xf numFmtId="0" fontId="2" fillId="0" borderId="26" xfId="0" applyFont="1" applyBorder="1" applyAlignment="1"/>
    <xf numFmtId="0" fontId="2" fillId="0" borderId="8" xfId="0" applyFont="1" applyBorder="1" applyAlignment="1"/>
    <xf numFmtId="0" fontId="1" fillId="5" borderId="28" xfId="0" applyFont="1" applyFill="1" applyBorder="1" applyAlignment="1">
      <alignment horizontal="left" wrapText="1"/>
    </xf>
    <xf numFmtId="0" fontId="2" fillId="0" borderId="9" xfId="0" applyFont="1" applyBorder="1" applyAlignment="1"/>
    <xf numFmtId="0" fontId="1" fillId="4" borderId="10" xfId="0" applyFont="1" applyFill="1" applyBorder="1" applyAlignment="1">
      <alignment horizontal="left" wrapText="1"/>
    </xf>
    <xf numFmtId="0" fontId="2" fillId="0" borderId="21" xfId="0" applyFont="1" applyBorder="1" applyAlignment="1"/>
    <xf numFmtId="0" fontId="2" fillId="0" borderId="11" xfId="0" applyFont="1" applyBorder="1" applyAlignment="1"/>
    <xf numFmtId="0" fontId="0" fillId="2" borderId="1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3" fillId="2" borderId="2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/>
    </xf>
    <xf numFmtId="0" fontId="2" fillId="0" borderId="23" xfId="0" applyFont="1" applyBorder="1" applyAlignment="1"/>
    <xf numFmtId="0" fontId="5" fillId="4" borderId="2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2" fillId="0" borderId="17" xfId="0" applyFont="1" applyBorder="1" applyAlignment="1"/>
    <xf numFmtId="0" fontId="2" fillId="0" borderId="7" xfId="0" applyFont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/>
    <xf numFmtId="0" fontId="1" fillId="2" borderId="1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1" fillId="6" borderId="28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4" fillId="2" borderId="0" xfId="0" applyFont="1" applyFill="1"/>
    <xf numFmtId="0" fontId="15" fillId="2" borderId="0" xfId="0" applyFont="1" applyFill="1"/>
    <xf numFmtId="165" fontId="1" fillId="4" borderId="1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</xdr:colOff>
      <xdr:row>0</xdr:row>
      <xdr:rowOff>8466</xdr:rowOff>
    </xdr:from>
    <xdr:ext cx="1111249" cy="605367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23251" y="8466"/>
          <a:ext cx="1111249" cy="605367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561166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561166" cy="590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7"/>
  <sheetViews>
    <sheetView tabSelected="1" topLeftCell="A32" zoomScale="90" workbookViewId="0">
      <selection activeCell="I36" sqref="I36"/>
    </sheetView>
  </sheetViews>
  <sheetFormatPr defaultColWidth="14.42578125" defaultRowHeight="15" customHeight="1"/>
  <cols>
    <col min="1" max="1" width="3.42578125" customWidth="1"/>
    <col min="2" max="2" width="34.7109375" customWidth="1"/>
    <col min="3" max="3" width="19.7109375" customWidth="1"/>
    <col min="4" max="4" width="11.42578125" customWidth="1"/>
    <col min="5" max="5" width="13.42578125" customWidth="1"/>
    <col min="6" max="6" width="22.28515625" customWidth="1"/>
    <col min="7" max="7" width="3.28515625" customWidth="1"/>
    <col min="8" max="8" width="18.28515625" customWidth="1"/>
    <col min="9" max="9" width="16.85546875" customWidth="1"/>
    <col min="10" max="10" width="15.85546875" customWidth="1"/>
    <col min="11" max="11" width="2.42578125" customWidth="1"/>
    <col min="12" max="12" width="16.7109375" customWidth="1"/>
    <col min="13" max="29" width="11.42578125" customWidth="1"/>
  </cols>
  <sheetData>
    <row r="1" spans="1:29" ht="23.25" customHeight="1">
      <c r="A1" s="130"/>
      <c r="B1" s="131"/>
      <c r="C1" s="123" t="s">
        <v>0</v>
      </c>
      <c r="D1" s="124"/>
      <c r="E1" s="124"/>
      <c r="F1" s="124"/>
      <c r="G1" s="124"/>
      <c r="H1" s="125"/>
      <c r="I1" s="134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23.25" customHeight="1">
      <c r="A2" s="132"/>
      <c r="B2" s="133"/>
      <c r="C2" s="126" t="s">
        <v>1</v>
      </c>
      <c r="D2" s="115"/>
      <c r="E2" s="115"/>
      <c r="F2" s="115"/>
      <c r="G2" s="115"/>
      <c r="H2" s="116"/>
      <c r="I2" s="135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0.5" customHeight="1">
      <c r="A3" s="34"/>
      <c r="B3" s="35"/>
      <c r="C3" s="36"/>
      <c r="D3" s="35"/>
      <c r="E3" s="37"/>
      <c r="F3" s="38"/>
      <c r="G3" s="35"/>
      <c r="H3" s="35"/>
      <c r="I3" s="39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ht="57" customHeight="1">
      <c r="A4" s="127" t="s">
        <v>2</v>
      </c>
      <c r="B4" s="128"/>
      <c r="C4" s="129" t="s">
        <v>3</v>
      </c>
      <c r="D4" s="115"/>
      <c r="E4" s="115"/>
      <c r="F4" s="115"/>
      <c r="G4" s="115"/>
      <c r="H4" s="115"/>
      <c r="I4" s="118"/>
      <c r="J4" s="40"/>
      <c r="K4" s="40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ht="24.75" customHeight="1">
      <c r="A5" s="41"/>
      <c r="B5" s="42"/>
      <c r="C5" s="43"/>
      <c r="D5" s="42"/>
      <c r="E5" s="44"/>
      <c r="F5" s="45"/>
      <c r="G5" s="35"/>
      <c r="H5" s="46"/>
      <c r="I5" s="47"/>
      <c r="J5" s="48"/>
      <c r="K5" s="49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ht="45" customHeight="1">
      <c r="A6" s="137" t="s">
        <v>4</v>
      </c>
      <c r="B6" s="121"/>
      <c r="C6" s="1" t="s">
        <v>5</v>
      </c>
      <c r="D6" s="1" t="s">
        <v>6</v>
      </c>
      <c r="E6" s="2" t="s">
        <v>7</v>
      </c>
      <c r="F6" s="3" t="s">
        <v>8</v>
      </c>
      <c r="G6" s="4"/>
      <c r="H6" s="5" t="s">
        <v>9</v>
      </c>
      <c r="I6" s="6" t="s">
        <v>10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30" customHeight="1">
      <c r="A7" s="138" t="s">
        <v>11</v>
      </c>
      <c r="B7" s="115"/>
      <c r="C7" s="115"/>
      <c r="D7" s="115"/>
      <c r="E7" s="115"/>
      <c r="F7" s="115"/>
      <c r="G7" s="115"/>
      <c r="H7" s="115"/>
      <c r="I7" s="118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46.5" customHeight="1">
      <c r="A8" s="139" t="s">
        <v>12</v>
      </c>
      <c r="B8" s="115"/>
      <c r="C8" s="115"/>
      <c r="D8" s="115"/>
      <c r="E8" s="115"/>
      <c r="F8" s="115"/>
      <c r="G8" s="115"/>
      <c r="H8" s="115"/>
      <c r="I8" s="118"/>
      <c r="J8" s="140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36"/>
      <c r="V8" s="112"/>
      <c r="W8" s="112"/>
      <c r="X8" s="112"/>
      <c r="Y8" s="112"/>
      <c r="Z8" s="112"/>
      <c r="AA8" s="112"/>
      <c r="AB8" s="112"/>
      <c r="AC8" s="112"/>
    </row>
    <row r="9" spans="1:29" ht="29.25">
      <c r="A9" s="7" t="s">
        <v>13</v>
      </c>
      <c r="B9" s="64" t="s">
        <v>14</v>
      </c>
      <c r="C9" s="67" t="s">
        <v>15</v>
      </c>
      <c r="D9" s="68">
        <v>100</v>
      </c>
      <c r="E9" s="69">
        <v>2410512</v>
      </c>
      <c r="F9" s="70">
        <f t="shared" ref="F9:F16" si="0">+D9*E9</f>
        <v>241051200</v>
      </c>
      <c r="G9" s="71"/>
      <c r="H9" s="81">
        <v>0</v>
      </c>
      <c r="I9" s="72">
        <f>+F9</f>
        <v>241051200</v>
      </c>
      <c r="J9" s="50"/>
      <c r="K9" s="51"/>
      <c r="L9" s="50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</row>
    <row r="10" spans="1:29" ht="29.25">
      <c r="A10" s="7" t="s">
        <v>16</v>
      </c>
      <c r="B10" s="65" t="s">
        <v>17</v>
      </c>
      <c r="C10" s="73" t="s">
        <v>18</v>
      </c>
      <c r="D10" s="74">
        <v>100</v>
      </c>
      <c r="E10" s="75">
        <v>180000</v>
      </c>
      <c r="F10" s="76">
        <f t="shared" si="0"/>
        <v>18000000</v>
      </c>
      <c r="G10" s="71"/>
      <c r="H10" s="80">
        <f t="shared" ref="H10:H16" si="1">+F10</f>
        <v>18000000</v>
      </c>
      <c r="I10" s="77"/>
      <c r="J10" s="50"/>
      <c r="K10" s="51"/>
      <c r="L10" s="50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29">
      <c r="A11" s="7" t="s">
        <v>19</v>
      </c>
      <c r="B11" s="65" t="s">
        <v>20</v>
      </c>
      <c r="C11" s="73" t="s">
        <v>18</v>
      </c>
      <c r="D11" s="74">
        <v>5000</v>
      </c>
      <c r="E11" s="78">
        <v>5100</v>
      </c>
      <c r="F11" s="76">
        <f t="shared" si="0"/>
        <v>25500000</v>
      </c>
      <c r="G11" s="71"/>
      <c r="H11" s="80">
        <f t="shared" si="1"/>
        <v>25500000</v>
      </c>
      <c r="I11" s="77"/>
      <c r="J11" s="50"/>
      <c r="K11" s="51"/>
      <c r="L11" s="50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</row>
    <row r="12" spans="1:29">
      <c r="A12" s="7" t="s">
        <v>21</v>
      </c>
      <c r="B12" s="65" t="s">
        <v>22</v>
      </c>
      <c r="C12" s="73" t="s">
        <v>23</v>
      </c>
      <c r="D12" s="79">
        <v>1500</v>
      </c>
      <c r="E12" s="78">
        <v>40000</v>
      </c>
      <c r="F12" s="76">
        <f t="shared" si="0"/>
        <v>60000000</v>
      </c>
      <c r="G12" s="71"/>
      <c r="H12" s="80">
        <f t="shared" si="1"/>
        <v>60000000</v>
      </c>
      <c r="I12" s="77"/>
      <c r="J12" s="50"/>
      <c r="K12" s="51"/>
      <c r="L12" s="50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</row>
    <row r="13" spans="1:29">
      <c r="A13" s="7" t="s">
        <v>24</v>
      </c>
      <c r="B13" s="65" t="s">
        <v>25</v>
      </c>
      <c r="C13" s="73" t="s">
        <v>23</v>
      </c>
      <c r="D13" s="79">
        <v>1000</v>
      </c>
      <c r="E13" s="78">
        <v>30000</v>
      </c>
      <c r="F13" s="76">
        <f t="shared" si="0"/>
        <v>30000000</v>
      </c>
      <c r="G13" s="71"/>
      <c r="H13" s="80">
        <f t="shared" si="1"/>
        <v>30000000</v>
      </c>
      <c r="I13" s="77"/>
      <c r="J13" s="50"/>
      <c r="K13" s="51"/>
      <c r="L13" s="50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>
      <c r="A14" s="7" t="s">
        <v>26</v>
      </c>
      <c r="B14" s="65" t="s">
        <v>27</v>
      </c>
      <c r="C14" s="73" t="s">
        <v>28</v>
      </c>
      <c r="D14" s="79">
        <v>800</v>
      </c>
      <c r="E14" s="78">
        <v>38000</v>
      </c>
      <c r="F14" s="76">
        <f t="shared" si="0"/>
        <v>30400000</v>
      </c>
      <c r="G14" s="71"/>
      <c r="H14" s="80">
        <f t="shared" si="1"/>
        <v>30400000</v>
      </c>
      <c r="I14" s="77"/>
      <c r="J14" s="50"/>
      <c r="K14" s="51"/>
      <c r="L14" s="50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</row>
    <row r="15" spans="1:29">
      <c r="A15" s="7" t="s">
        <v>29</v>
      </c>
      <c r="B15" s="65" t="s">
        <v>30</v>
      </c>
      <c r="C15" s="73" t="s">
        <v>31</v>
      </c>
      <c r="D15" s="79">
        <v>6000</v>
      </c>
      <c r="E15" s="78">
        <v>5000</v>
      </c>
      <c r="F15" s="76">
        <f t="shared" si="0"/>
        <v>30000000</v>
      </c>
      <c r="G15" s="71"/>
      <c r="H15" s="80">
        <f t="shared" si="1"/>
        <v>30000000</v>
      </c>
      <c r="I15" s="77"/>
      <c r="J15" s="50"/>
      <c r="K15" s="51"/>
      <c r="L15" s="50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</row>
    <row r="16" spans="1:29">
      <c r="A16" s="7" t="s">
        <v>32</v>
      </c>
      <c r="B16" s="66" t="s">
        <v>33</v>
      </c>
      <c r="C16" s="73" t="s">
        <v>34</v>
      </c>
      <c r="D16" s="79">
        <v>100</v>
      </c>
      <c r="E16" s="78">
        <v>12600</v>
      </c>
      <c r="F16" s="76">
        <f t="shared" si="0"/>
        <v>1260000</v>
      </c>
      <c r="G16" s="71"/>
      <c r="H16" s="80">
        <f t="shared" si="1"/>
        <v>1260000</v>
      </c>
      <c r="I16" s="77"/>
      <c r="J16" s="50"/>
      <c r="K16" s="51"/>
      <c r="L16" s="50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</row>
    <row r="17" spans="1:29" ht="15.75" customHeight="1">
      <c r="A17" s="119" t="s">
        <v>35</v>
      </c>
      <c r="B17" s="120"/>
      <c r="C17" s="120"/>
      <c r="D17" s="120"/>
      <c r="E17" s="121"/>
      <c r="F17" s="11">
        <f>SUM(F9:F16)</f>
        <v>436211200</v>
      </c>
      <c r="G17" s="50"/>
      <c r="H17" s="11">
        <f>SUM(H9:H16)</f>
        <v>195160000</v>
      </c>
      <c r="I17" s="12">
        <f>SUM(I9:I16)</f>
        <v>241051200</v>
      </c>
      <c r="J17" s="50"/>
      <c r="K17" s="51"/>
      <c r="L17" s="50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</row>
    <row r="18" spans="1:29" ht="23.25" customHeight="1">
      <c r="A18" s="117" t="s">
        <v>36</v>
      </c>
      <c r="B18" s="115"/>
      <c r="C18" s="115"/>
      <c r="D18" s="115"/>
      <c r="E18" s="115"/>
      <c r="F18" s="115"/>
      <c r="G18" s="115"/>
      <c r="H18" s="115"/>
      <c r="I18" s="118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</row>
    <row r="19" spans="1:29" ht="15.75" customHeight="1">
      <c r="A19" s="13" t="s">
        <v>13</v>
      </c>
      <c r="B19" s="82" t="s">
        <v>37</v>
      </c>
      <c r="C19" s="83" t="s">
        <v>38</v>
      </c>
      <c r="D19" s="84">
        <v>24</v>
      </c>
      <c r="E19" s="85">
        <v>3500000</v>
      </c>
      <c r="F19" s="81">
        <f t="shared" ref="F19:F23" si="2">+D19*E19</f>
        <v>84000000</v>
      </c>
      <c r="G19" s="94"/>
      <c r="H19" s="81">
        <f t="shared" ref="H19:H23" si="3">+F19</f>
        <v>84000000</v>
      </c>
      <c r="I19" s="86"/>
      <c r="J19" s="50"/>
      <c r="K19" s="51"/>
      <c r="L19" s="50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</row>
    <row r="20" spans="1:29" ht="15.75" customHeight="1">
      <c r="A20" s="14" t="s">
        <v>16</v>
      </c>
      <c r="B20" s="63" t="s">
        <v>39</v>
      </c>
      <c r="C20" s="87" t="s">
        <v>38</v>
      </c>
      <c r="D20" s="88">
        <v>12</v>
      </c>
      <c r="E20" s="89">
        <v>4333333.3</v>
      </c>
      <c r="F20" s="95">
        <f t="shared" si="2"/>
        <v>51999999.599999994</v>
      </c>
      <c r="G20" s="94"/>
      <c r="H20" s="95">
        <f t="shared" si="3"/>
        <v>51999999.599999994</v>
      </c>
      <c r="I20" s="90"/>
      <c r="J20" s="50"/>
      <c r="K20" s="51"/>
      <c r="L20" s="50"/>
      <c r="M20" s="52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29" ht="15.75" customHeight="1">
      <c r="A21" s="14" t="s">
        <v>40</v>
      </c>
      <c r="B21" s="63" t="s">
        <v>41</v>
      </c>
      <c r="C21" s="87" t="s">
        <v>42</v>
      </c>
      <c r="D21" s="88">
        <v>12</v>
      </c>
      <c r="E21" s="91">
        <v>1250000</v>
      </c>
      <c r="F21" s="80">
        <f t="shared" si="2"/>
        <v>15000000</v>
      </c>
      <c r="G21" s="94"/>
      <c r="H21" s="80">
        <f t="shared" si="3"/>
        <v>15000000</v>
      </c>
      <c r="I21" s="92"/>
      <c r="J21" s="50"/>
      <c r="K21" s="51"/>
      <c r="L21" s="50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1:29" ht="15.75" customHeight="1">
      <c r="A22" s="14" t="s">
        <v>21</v>
      </c>
      <c r="B22" s="63" t="s">
        <v>43</v>
      </c>
      <c r="C22" s="87" t="s">
        <v>42</v>
      </c>
      <c r="D22" s="88">
        <f t="shared" ref="D22:E22" si="4">+D21</f>
        <v>12</v>
      </c>
      <c r="E22" s="91">
        <f t="shared" si="4"/>
        <v>1250000</v>
      </c>
      <c r="F22" s="80">
        <f t="shared" si="2"/>
        <v>15000000</v>
      </c>
      <c r="G22" s="80"/>
      <c r="H22" s="95">
        <f t="shared" si="3"/>
        <v>15000000</v>
      </c>
      <c r="I22" s="93"/>
      <c r="J22" s="50"/>
      <c r="K22" s="51"/>
      <c r="L22" s="50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29" ht="30" hidden="1" customHeight="1">
      <c r="A23" s="14" t="s">
        <v>44</v>
      </c>
      <c r="B23" s="18"/>
      <c r="C23" s="9"/>
      <c r="D23" s="19"/>
      <c r="E23" s="20"/>
      <c r="F23" s="16">
        <f t="shared" si="2"/>
        <v>0</v>
      </c>
      <c r="G23" s="50"/>
      <c r="H23" s="15">
        <f t="shared" si="3"/>
        <v>0</v>
      </c>
      <c r="I23" s="17"/>
      <c r="J23" s="50"/>
      <c r="K23" s="51"/>
      <c r="L23" s="50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</row>
    <row r="24" spans="1:29" ht="24.75" customHeight="1">
      <c r="A24" s="119" t="s">
        <v>45</v>
      </c>
      <c r="B24" s="120"/>
      <c r="C24" s="120"/>
      <c r="D24" s="120"/>
      <c r="E24" s="121"/>
      <c r="F24" s="11">
        <f>SUM(F19:F23)</f>
        <v>165999999.59999999</v>
      </c>
      <c r="G24" s="50"/>
      <c r="H24" s="11">
        <f>SUM(H19:H23)</f>
        <v>165999999.59999999</v>
      </c>
      <c r="I24" s="12">
        <f>SUM(I19:I22)</f>
        <v>0</v>
      </c>
      <c r="J24" s="50"/>
      <c r="K24" s="51"/>
      <c r="L24" s="50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</row>
    <row r="25" spans="1:29" ht="24.75" customHeight="1">
      <c r="A25" s="117" t="s">
        <v>46</v>
      </c>
      <c r="B25" s="115"/>
      <c r="C25" s="115"/>
      <c r="D25" s="115"/>
      <c r="E25" s="115"/>
      <c r="F25" s="115"/>
      <c r="G25" s="115"/>
      <c r="H25" s="115"/>
      <c r="I25" s="118"/>
      <c r="J25" s="50"/>
      <c r="K25" s="51"/>
      <c r="L25" s="50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</row>
    <row r="26" spans="1:29" ht="27.75" customHeight="1">
      <c r="A26" s="53" t="s">
        <v>13</v>
      </c>
      <c r="B26" s="96" t="s">
        <v>47</v>
      </c>
      <c r="C26" s="105" t="s">
        <v>18</v>
      </c>
      <c r="D26" s="106">
        <v>100</v>
      </c>
      <c r="E26" s="107">
        <v>1300000</v>
      </c>
      <c r="F26" s="109">
        <f t="shared" ref="F26:F27" si="5">+D26*E26</f>
        <v>130000000</v>
      </c>
      <c r="G26" s="103"/>
      <c r="H26" s="109">
        <f t="shared" ref="H26:H27" si="6">+F26</f>
        <v>130000000</v>
      </c>
      <c r="I26" s="111"/>
      <c r="J26" s="21"/>
      <c r="K26" s="22"/>
      <c r="L26" s="21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5.75" customHeight="1">
      <c r="A27" s="53" t="s">
        <v>16</v>
      </c>
      <c r="B27" s="97" t="s">
        <v>48</v>
      </c>
      <c r="C27" s="98" t="s">
        <v>18</v>
      </c>
      <c r="D27" s="99">
        <v>100</v>
      </c>
      <c r="E27" s="108">
        <v>130000</v>
      </c>
      <c r="F27" s="110">
        <f t="shared" si="5"/>
        <v>13000000</v>
      </c>
      <c r="G27" s="104"/>
      <c r="H27" s="110">
        <f t="shared" si="6"/>
        <v>13000000</v>
      </c>
      <c r="I27" s="62"/>
      <c r="J27" s="21"/>
      <c r="K27" s="22"/>
      <c r="L27" s="21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5.75" customHeight="1">
      <c r="A28" s="32" t="s">
        <v>19</v>
      </c>
      <c r="B28" s="100" t="s">
        <v>49</v>
      </c>
      <c r="C28" s="67" t="s">
        <v>18</v>
      </c>
      <c r="D28" s="101">
        <v>2</v>
      </c>
      <c r="E28" s="69">
        <v>190000</v>
      </c>
      <c r="F28" s="81">
        <f t="shared" ref="F28:F33" si="7">+D28*E28</f>
        <v>380000</v>
      </c>
      <c r="G28" s="94"/>
      <c r="H28" s="81">
        <f t="shared" ref="H28:H33" si="8">+F28</f>
        <v>380000</v>
      </c>
      <c r="I28" s="8"/>
      <c r="J28" s="21"/>
      <c r="K28" s="22"/>
      <c r="L28" s="21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5.75" customHeight="1">
      <c r="A29" s="32" t="s">
        <v>21</v>
      </c>
      <c r="B29" s="102" t="s">
        <v>50</v>
      </c>
      <c r="C29" s="73" t="s">
        <v>18</v>
      </c>
      <c r="D29" s="74">
        <v>50</v>
      </c>
      <c r="E29" s="78">
        <v>85000</v>
      </c>
      <c r="F29" s="80">
        <f t="shared" si="7"/>
        <v>4250000</v>
      </c>
      <c r="G29" s="94"/>
      <c r="H29" s="80">
        <f t="shared" si="8"/>
        <v>4250000</v>
      </c>
      <c r="I29" s="10"/>
      <c r="J29" s="50"/>
      <c r="K29" s="51"/>
      <c r="L29" s="50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</row>
    <row r="30" spans="1:29" ht="15.75" customHeight="1">
      <c r="A30" s="32" t="s">
        <v>24</v>
      </c>
      <c r="B30" s="102" t="s">
        <v>51</v>
      </c>
      <c r="C30" s="73" t="s">
        <v>18</v>
      </c>
      <c r="D30" s="74">
        <v>2</v>
      </c>
      <c r="E30" s="78">
        <v>714000</v>
      </c>
      <c r="F30" s="80">
        <f t="shared" si="7"/>
        <v>1428000</v>
      </c>
      <c r="G30" s="94"/>
      <c r="H30" s="80">
        <f t="shared" si="8"/>
        <v>1428000</v>
      </c>
      <c r="I30" s="10"/>
      <c r="J30" s="50"/>
      <c r="K30" s="51"/>
      <c r="L30" s="50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</row>
    <row r="31" spans="1:29" ht="15.75" customHeight="1">
      <c r="A31" s="32" t="s">
        <v>26</v>
      </c>
      <c r="B31" s="102" t="s">
        <v>52</v>
      </c>
      <c r="C31" s="73" t="s">
        <v>18</v>
      </c>
      <c r="D31" s="74">
        <v>1</v>
      </c>
      <c r="E31" s="78">
        <v>670000</v>
      </c>
      <c r="F31" s="80">
        <f t="shared" si="7"/>
        <v>670000</v>
      </c>
      <c r="G31" s="94"/>
      <c r="H31" s="80">
        <f t="shared" si="8"/>
        <v>670000</v>
      </c>
      <c r="I31" s="10"/>
      <c r="J31" s="50"/>
      <c r="K31" s="51"/>
      <c r="L31" s="50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</row>
    <row r="32" spans="1:29" ht="15.75" customHeight="1">
      <c r="A32" s="32" t="s">
        <v>29</v>
      </c>
      <c r="B32" s="102" t="s">
        <v>53</v>
      </c>
      <c r="C32" s="73" t="s">
        <v>18</v>
      </c>
      <c r="D32" s="74">
        <v>100</v>
      </c>
      <c r="E32" s="78">
        <v>125000</v>
      </c>
      <c r="F32" s="80">
        <f t="shared" si="7"/>
        <v>12500000</v>
      </c>
      <c r="G32" s="94"/>
      <c r="H32" s="80">
        <f t="shared" si="8"/>
        <v>12500000</v>
      </c>
      <c r="I32" s="10"/>
      <c r="J32" s="50"/>
      <c r="K32" s="51"/>
      <c r="L32" s="50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</row>
    <row r="33" spans="1:29" ht="15.75" customHeight="1">
      <c r="A33" s="32" t="s">
        <v>32</v>
      </c>
      <c r="B33" s="102" t="s">
        <v>54</v>
      </c>
      <c r="C33" s="73" t="s">
        <v>55</v>
      </c>
      <c r="D33" s="74">
        <v>100</v>
      </c>
      <c r="E33" s="78">
        <v>270000</v>
      </c>
      <c r="F33" s="80">
        <f t="shared" si="7"/>
        <v>27000000</v>
      </c>
      <c r="G33" s="94"/>
      <c r="H33" s="80">
        <f t="shared" si="8"/>
        <v>27000000</v>
      </c>
      <c r="I33" s="10"/>
      <c r="J33" s="50"/>
      <c r="K33" s="51"/>
      <c r="L33" s="50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</row>
    <row r="34" spans="1:29" ht="21" customHeight="1">
      <c r="A34" s="114" t="s">
        <v>56</v>
      </c>
      <c r="B34" s="115"/>
      <c r="C34" s="115"/>
      <c r="D34" s="115"/>
      <c r="E34" s="116"/>
      <c r="F34" s="24">
        <f>SUM(F26:F33)</f>
        <v>189228000</v>
      </c>
      <c r="G34" s="23"/>
      <c r="H34" s="143">
        <f>SUM(H26:H33)</f>
        <v>189228000</v>
      </c>
      <c r="I34" s="25"/>
      <c r="J34" s="38"/>
      <c r="K34" s="35"/>
      <c r="L34" s="38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1:29" ht="15.75" customHeight="1">
      <c r="A35" s="122"/>
      <c r="B35" s="112"/>
      <c r="C35" s="54"/>
      <c r="D35" s="55"/>
      <c r="E35" s="56"/>
      <c r="F35" s="57"/>
      <c r="G35" s="58"/>
      <c r="H35" s="57"/>
      <c r="I35" s="59"/>
      <c r="J35" s="38"/>
      <c r="K35" s="35"/>
      <c r="L35" s="38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1:29" ht="14.25" customHeight="1">
      <c r="A36" s="114" t="s">
        <v>57</v>
      </c>
      <c r="B36" s="115"/>
      <c r="C36" s="115"/>
      <c r="D36" s="115"/>
      <c r="E36" s="116"/>
      <c r="F36" s="24">
        <f>+F17+F24+F34</f>
        <v>791439199.60000002</v>
      </c>
      <c r="G36" s="60"/>
      <c r="H36" s="143">
        <f>+H17+H24+H34</f>
        <v>550387999.60000002</v>
      </c>
      <c r="I36" s="25">
        <f>+I17+I24+I34</f>
        <v>241051200</v>
      </c>
      <c r="J36" s="38"/>
      <c r="K36" s="35"/>
      <c r="L36" s="38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1:29" ht="15.75" customHeight="1">
      <c r="A37" s="26"/>
      <c r="B37" s="27"/>
      <c r="C37" s="28"/>
      <c r="D37" s="27"/>
      <c r="E37" s="29"/>
      <c r="F37" s="30"/>
      <c r="G37" s="27"/>
      <c r="H37" s="27"/>
      <c r="I37" s="3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29" ht="15.75" customHeight="1">
      <c r="A38" s="35"/>
      <c r="B38" s="35"/>
      <c r="C38" s="36"/>
      <c r="D38" s="35"/>
      <c r="E38" s="37"/>
      <c r="F38" s="38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 spans="1:29" ht="15.75" customHeight="1">
      <c r="A39" s="141" t="s">
        <v>58</v>
      </c>
      <c r="B39" s="35"/>
      <c r="C39" s="36"/>
      <c r="D39" s="35"/>
      <c r="E39" s="37"/>
      <c r="F39" s="38" t="s">
        <v>59</v>
      </c>
      <c r="G39" s="35"/>
      <c r="H39" s="61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1:29" ht="15.75" customHeight="1">
      <c r="A40" s="142" t="s">
        <v>60</v>
      </c>
      <c r="B40" s="35"/>
      <c r="C40" s="36"/>
      <c r="D40" s="35"/>
      <c r="E40" s="37"/>
      <c r="F40" s="38"/>
      <c r="G40" s="35"/>
      <c r="H40" s="38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ht="15.75" customHeight="1">
      <c r="A41" s="142" t="s">
        <v>61</v>
      </c>
      <c r="B41" s="35"/>
      <c r="C41" s="36"/>
      <c r="D41" s="35"/>
      <c r="E41" s="37"/>
      <c r="F41" s="38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ht="15.75" customHeight="1">
      <c r="A42" s="35"/>
      <c r="B42" s="35"/>
      <c r="C42" s="36"/>
      <c r="D42" s="35"/>
      <c r="E42" s="37"/>
      <c r="F42" s="38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spans="1:29" ht="15.75" customHeight="1">
      <c r="A43" s="35"/>
      <c r="B43" s="35"/>
      <c r="C43" s="36"/>
      <c r="D43" s="35"/>
      <c r="E43" s="37"/>
      <c r="F43" s="38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5.75" customHeight="1">
      <c r="A44" s="35"/>
      <c r="B44" s="35"/>
      <c r="C44" s="36"/>
      <c r="D44" s="35"/>
      <c r="E44" s="37"/>
      <c r="F44" s="38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  <row r="45" spans="1:29" ht="15.75" customHeight="1">
      <c r="A45" s="35"/>
      <c r="B45" s="35"/>
      <c r="C45" s="36"/>
      <c r="D45" s="35"/>
      <c r="E45" s="37"/>
      <c r="F45" s="38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1:29" ht="15.75" customHeight="1">
      <c r="A46" s="35"/>
      <c r="B46" s="35"/>
      <c r="C46" s="36"/>
      <c r="D46" s="35"/>
      <c r="E46" s="37"/>
      <c r="F46" s="38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1:29" ht="15.75" customHeight="1">
      <c r="A47" s="35"/>
      <c r="B47" s="35"/>
      <c r="C47" s="36"/>
      <c r="D47" s="35"/>
      <c r="E47" s="37"/>
      <c r="F47" s="38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29" ht="15.75" customHeight="1">
      <c r="A48" s="35"/>
      <c r="B48" s="35"/>
      <c r="C48" s="36"/>
      <c r="D48" s="35"/>
      <c r="E48" s="37"/>
      <c r="F48" s="38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spans="1:29" ht="15.75" customHeight="1">
      <c r="A49" s="35"/>
      <c r="B49" s="35"/>
      <c r="C49" s="36"/>
      <c r="D49" s="35"/>
      <c r="E49" s="37"/>
      <c r="F49" s="38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</row>
    <row r="50" spans="1:29" ht="15.75" customHeight="1">
      <c r="A50" s="35"/>
      <c r="B50" s="35"/>
      <c r="C50" s="36"/>
      <c r="D50" s="35"/>
      <c r="E50" s="37"/>
      <c r="F50" s="38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</row>
    <row r="51" spans="1:29" ht="15.75" customHeight="1">
      <c r="A51" s="35"/>
      <c r="B51" s="35"/>
      <c r="C51" s="36"/>
      <c r="D51" s="35"/>
      <c r="E51" s="37"/>
      <c r="F51" s="38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29" ht="15.75" customHeight="1">
      <c r="A52" s="35"/>
      <c r="B52" s="35"/>
      <c r="C52" s="36"/>
      <c r="D52" s="35"/>
      <c r="E52" s="37"/>
      <c r="F52" s="38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:29" ht="15.75" customHeight="1">
      <c r="A53" s="35"/>
      <c r="B53" s="35"/>
      <c r="C53" s="36"/>
      <c r="D53" s="35"/>
      <c r="E53" s="37"/>
      <c r="F53" s="38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  <row r="54" spans="1:29" ht="15.75" customHeight="1">
      <c r="A54" s="35"/>
      <c r="B54" s="35"/>
      <c r="C54" s="36"/>
      <c r="D54" s="35"/>
      <c r="E54" s="37"/>
      <c r="F54" s="38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spans="1:29" ht="15.75" customHeight="1">
      <c r="A55" s="35"/>
      <c r="B55" s="35"/>
      <c r="C55" s="36"/>
      <c r="D55" s="35"/>
      <c r="E55" s="37"/>
      <c r="F55" s="38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29" ht="15.75" customHeight="1">
      <c r="A56" s="35"/>
      <c r="B56" s="35"/>
      <c r="C56" s="36"/>
      <c r="D56" s="35"/>
      <c r="E56" s="37"/>
      <c r="F56" s="38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  <row r="57" spans="1:29" ht="15.75" customHeight="1">
      <c r="A57" s="35"/>
      <c r="B57" s="35"/>
      <c r="C57" s="36"/>
      <c r="D57" s="35"/>
      <c r="E57" s="37"/>
      <c r="F57" s="38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</row>
    <row r="58" spans="1:29" ht="15.75" customHeight="1">
      <c r="A58" s="35"/>
      <c r="B58" s="35"/>
      <c r="C58" s="36"/>
      <c r="D58" s="35"/>
      <c r="E58" s="37"/>
      <c r="F58" s="38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</row>
    <row r="59" spans="1:29" ht="15.75" customHeight="1">
      <c r="A59" s="35"/>
      <c r="B59" s="35"/>
      <c r="C59" s="36"/>
      <c r="D59" s="35"/>
      <c r="E59" s="37"/>
      <c r="F59" s="38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</row>
    <row r="60" spans="1:29" ht="15.75" customHeight="1">
      <c r="A60" s="35"/>
      <c r="B60" s="35"/>
      <c r="C60" s="36"/>
      <c r="D60" s="35"/>
      <c r="E60" s="37"/>
      <c r="F60" s="38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</row>
    <row r="61" spans="1:29" ht="15.75" customHeight="1">
      <c r="A61" s="35"/>
      <c r="B61" s="35"/>
      <c r="C61" s="36"/>
      <c r="D61" s="35"/>
      <c r="E61" s="37"/>
      <c r="F61" s="38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</row>
    <row r="62" spans="1:29" ht="15.75" customHeight="1">
      <c r="A62" s="35"/>
      <c r="B62" s="35"/>
      <c r="C62" s="36"/>
      <c r="D62" s="35"/>
      <c r="E62" s="37"/>
      <c r="F62" s="38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</row>
    <row r="63" spans="1:29" ht="15.75" customHeight="1">
      <c r="A63" s="35"/>
      <c r="B63" s="35"/>
      <c r="C63" s="36"/>
      <c r="D63" s="35"/>
      <c r="E63" s="37"/>
      <c r="F63" s="38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</row>
    <row r="64" spans="1:29" ht="15.75" customHeight="1">
      <c r="A64" s="35"/>
      <c r="B64" s="35"/>
      <c r="C64" s="36"/>
      <c r="D64" s="35"/>
      <c r="E64" s="37"/>
      <c r="F64" s="38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</row>
    <row r="65" spans="1:29" ht="15.75" customHeight="1">
      <c r="A65" s="35"/>
      <c r="B65" s="35"/>
      <c r="C65" s="36"/>
      <c r="D65" s="35"/>
      <c r="E65" s="37"/>
      <c r="F65" s="38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</row>
    <row r="66" spans="1:29" ht="15.75" customHeight="1">
      <c r="A66" s="35"/>
      <c r="B66" s="35"/>
      <c r="C66" s="36"/>
      <c r="D66" s="35"/>
      <c r="E66" s="37"/>
      <c r="F66" s="38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</row>
    <row r="67" spans="1:29" ht="15.75" customHeight="1">
      <c r="A67" s="35"/>
      <c r="B67" s="35"/>
      <c r="C67" s="36"/>
      <c r="D67" s="35"/>
      <c r="E67" s="37"/>
      <c r="F67" s="38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</row>
    <row r="68" spans="1:29" ht="15.75" customHeight="1">
      <c r="A68" s="35"/>
      <c r="B68" s="35"/>
      <c r="C68" s="36"/>
      <c r="D68" s="35"/>
      <c r="E68" s="37"/>
      <c r="F68" s="38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</row>
    <row r="69" spans="1:29" ht="15.75" customHeight="1">
      <c r="A69" s="35"/>
      <c r="B69" s="35"/>
      <c r="C69" s="36"/>
      <c r="D69" s="35"/>
      <c r="E69" s="37"/>
      <c r="F69" s="38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</row>
    <row r="70" spans="1:29" ht="15.75" customHeight="1">
      <c r="A70" s="35"/>
      <c r="B70" s="35"/>
      <c r="C70" s="36"/>
      <c r="D70" s="35"/>
      <c r="E70" s="37"/>
      <c r="F70" s="38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</row>
    <row r="71" spans="1:29" ht="15.75" customHeight="1">
      <c r="A71" s="35"/>
      <c r="B71" s="35"/>
      <c r="C71" s="36"/>
      <c r="D71" s="35"/>
      <c r="E71" s="37"/>
      <c r="F71" s="38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</row>
    <row r="72" spans="1:29" ht="15.75" customHeight="1">
      <c r="A72" s="35"/>
      <c r="B72" s="35"/>
      <c r="C72" s="36"/>
      <c r="D72" s="35"/>
      <c r="E72" s="37"/>
      <c r="F72" s="38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</row>
    <row r="73" spans="1:29" ht="15.75" customHeight="1">
      <c r="A73" s="35"/>
      <c r="B73" s="35"/>
      <c r="C73" s="36"/>
      <c r="D73" s="35"/>
      <c r="E73" s="37"/>
      <c r="F73" s="38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</row>
    <row r="74" spans="1:29" ht="15.75" customHeight="1">
      <c r="A74" s="35"/>
      <c r="B74" s="35"/>
      <c r="C74" s="36"/>
      <c r="D74" s="35"/>
      <c r="E74" s="37"/>
      <c r="F74" s="38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</row>
    <row r="75" spans="1:29" ht="15.75" customHeight="1">
      <c r="A75" s="35"/>
      <c r="B75" s="35"/>
      <c r="C75" s="36"/>
      <c r="D75" s="35"/>
      <c r="E75" s="37"/>
      <c r="F75" s="38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</row>
    <row r="76" spans="1:29" ht="15.75" customHeight="1">
      <c r="A76" s="35"/>
      <c r="B76" s="35"/>
      <c r="C76" s="36"/>
      <c r="D76" s="35"/>
      <c r="E76" s="37"/>
      <c r="F76" s="38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</row>
    <row r="77" spans="1:29" ht="15.75" customHeight="1"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</row>
  </sheetData>
  <mergeCells count="18">
    <mergeCell ref="U8:AC8"/>
    <mergeCell ref="A18:I18"/>
    <mergeCell ref="A6:B6"/>
    <mergeCell ref="A7:I7"/>
    <mergeCell ref="A8:I8"/>
    <mergeCell ref="J8:T8"/>
    <mergeCell ref="C1:H1"/>
    <mergeCell ref="C2:H2"/>
    <mergeCell ref="A17:E17"/>
    <mergeCell ref="A4:B4"/>
    <mergeCell ref="C4:I4"/>
    <mergeCell ref="A1:B2"/>
    <mergeCell ref="I1:I2"/>
    <mergeCell ref="A25:I25"/>
    <mergeCell ref="A24:E24"/>
    <mergeCell ref="A34:E34"/>
    <mergeCell ref="A35:B35"/>
    <mergeCell ref="A36:E36"/>
  </mergeCells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28:E33 D26:E27 E11:E16 D10:D16" xr:uid="{00000000-0002-0000-0000-000000000000}">
      <formula1>0</formula1>
    </dataValidation>
  </dataValidations>
  <pageMargins left="0.70866141732283472" right="0.70866141732283472" top="0.74803149606299213" bottom="0.74803149606299213" header="0" footer="0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Diana Paola Mosquera Silva</cp:lastModifiedBy>
  <cp:revision/>
  <dcterms:created xsi:type="dcterms:W3CDTF">2020-09-02T19:51:25Z</dcterms:created>
  <dcterms:modified xsi:type="dcterms:W3CDTF">2021-08-31T11:40:04Z</dcterms:modified>
  <cp:category/>
  <cp:contentStatus/>
</cp:coreProperties>
</file>