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USER\Desktop\2021\13. PRIJ- 07 Gestión Territorial CONVOCATORIA ABIERTA No. 019 de 2021\PUBLICACIÓN\"/>
    </mc:Choice>
  </mc:AlternateContent>
  <xr:revisionPtr revIDLastSave="0" documentId="13_ncr:1_{7F505324-2AAF-43DF-94C0-50402A99771A}"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1" l="1"/>
  <c r="I4" i="1"/>
  <c r="I5" i="1"/>
  <c r="I6" i="1"/>
  <c r="I8" i="1" s="1"/>
  <c r="I70" i="1" s="1"/>
  <c r="I7" i="1"/>
  <c r="I11" i="1"/>
  <c r="I12" i="1"/>
  <c r="I21" i="1" s="1"/>
  <c r="I13" i="1"/>
  <c r="I14" i="1"/>
  <c r="I15" i="1"/>
  <c r="I16" i="1"/>
  <c r="I17" i="1"/>
  <c r="I18" i="1"/>
  <c r="I19" i="1"/>
  <c r="I20" i="1"/>
  <c r="I23" i="1"/>
  <c r="I24" i="1"/>
  <c r="I25" i="1"/>
  <c r="I27" i="1" s="1"/>
  <c r="I26" i="1"/>
  <c r="I29" i="1"/>
  <c r="I30" i="1"/>
  <c r="I31" i="1"/>
  <c r="I32" i="1"/>
  <c r="I33" i="1"/>
  <c r="I34" i="1"/>
  <c r="I36" i="1"/>
  <c r="I37" i="1"/>
  <c r="E38" i="1"/>
  <c r="I38" i="1"/>
  <c r="I41" i="1" s="1"/>
  <c r="E39" i="1"/>
  <c r="I39" i="1"/>
  <c r="I40" i="1"/>
  <c r="I43" i="1"/>
  <c r="I53" i="1" s="1"/>
  <c r="I44" i="1"/>
  <c r="I45" i="1"/>
  <c r="I46" i="1"/>
  <c r="I47" i="1"/>
  <c r="I48" i="1"/>
  <c r="I49" i="1"/>
  <c r="I50" i="1"/>
  <c r="I51" i="1"/>
  <c r="I52" i="1"/>
  <c r="I55" i="1"/>
  <c r="I69" i="1" s="1"/>
  <c r="I56" i="1"/>
  <c r="I57" i="1"/>
  <c r="I58" i="1"/>
  <c r="I59" i="1"/>
  <c r="I60" i="1"/>
  <c r="I61" i="1"/>
  <c r="I62" i="1"/>
  <c r="I63" i="1"/>
  <c r="I64" i="1"/>
  <c r="I65" i="1"/>
  <c r="I66" i="1"/>
  <c r="I67" i="1"/>
  <c r="I68" i="1"/>
  <c r="E41" i="1"/>
  <c r="E8" i="1"/>
  <c r="I73" i="1" l="1"/>
  <c r="I72" i="1"/>
  <c r="I74" i="1" s="1"/>
  <c r="I75" i="1" s="1"/>
  <c r="I76" i="1" l="1"/>
  <c r="I77" i="1" s="1"/>
</calcChain>
</file>

<file path=xl/sharedStrings.xml><?xml version="1.0" encoding="utf-8"?>
<sst xmlns="http://schemas.openxmlformats.org/spreadsheetml/2006/main" count="175" uniqueCount="138">
  <si>
    <t>ITEM</t>
  </si>
  <si>
    <t>RUBRO</t>
  </si>
  <si>
    <t>DESCRIPCIÓN</t>
  </si>
  <si>
    <t>CANTIDAD</t>
  </si>
  <si>
    <t>% DE DEDICACIÓN</t>
  </si>
  <si>
    <t>MESES</t>
  </si>
  <si>
    <t>VALOR DE REFERENCIA UNITARIO X ITEM</t>
  </si>
  <si>
    <t xml:space="preserve">VALOR TOTAL </t>
  </si>
  <si>
    <t>TALENTO HUMANO MINIMO REQUERIDO</t>
  </si>
  <si>
    <t>1.1</t>
  </si>
  <si>
    <t>Coordinador del Proyecto</t>
  </si>
  <si>
    <t xml:space="preserve">Asume el ejercicio de coordinación del proceso en general </t>
  </si>
  <si>
    <t>Ver perfil y experiencia anexo técnico</t>
  </si>
  <si>
    <t>1.2</t>
  </si>
  <si>
    <t xml:space="preserve">Asesores Temáticos </t>
  </si>
  <si>
    <t>1 Asesor temático gestión de proyectos
1 Asesor temático enfoques género, diferencial, interseccionalidad
1 Asesor temático Cultura, Recreación y Deporte
1 Asesor temático salud</t>
  </si>
  <si>
    <t>1.3</t>
  </si>
  <si>
    <t>Asesores Macro regionales</t>
  </si>
  <si>
    <t xml:space="preserve">Profesionales con experiencia en gestión territorial de políticas de niñez que orientan a los asesores territoriales. </t>
  </si>
  <si>
    <t>1.4</t>
  </si>
  <si>
    <t>Gestores Territoriales</t>
  </si>
  <si>
    <t>Profesionales que hacen acompañamiento directo a los territorios</t>
  </si>
  <si>
    <t>1.5</t>
  </si>
  <si>
    <t>Asistente administrativo</t>
  </si>
  <si>
    <t xml:space="preserve">Persona que acompaña todos los procesos, administrativos, financieros y logísticos </t>
  </si>
  <si>
    <t>SUBTOTAL</t>
  </si>
  <si>
    <t>OTROS COSTOS ASOCIADOS A LA OPERACIÓN</t>
  </si>
  <si>
    <t>VECES</t>
  </si>
  <si>
    <t xml:space="preserve">NRO. </t>
  </si>
  <si>
    <t>TIEMPO</t>
  </si>
  <si>
    <t xml:space="preserve">VALOR UNITARIO </t>
  </si>
  <si>
    <t>2.1</t>
  </si>
  <si>
    <t>Jornadas de inducción</t>
  </si>
  <si>
    <t>Auditorio para 25 personas</t>
  </si>
  <si>
    <t>Estación café y agua</t>
  </si>
  <si>
    <t>Equipos audiovisuales (Computador, Video Beam y Sonido)</t>
  </si>
  <si>
    <t>Papelería (Escarapela para identificación, resma de papel, pliego papel periódico, marcadores, entre otros)</t>
  </si>
  <si>
    <t>Tiquetes Aéreos (Ida y Regreso</t>
  </si>
  <si>
    <t>Gastos de desplazamiento interno (Aeropuerto hotel hotel Aeropuerto)</t>
  </si>
  <si>
    <t>Gastos de Manutención (Hospedaje, desayuno y cena)</t>
  </si>
  <si>
    <t xml:space="preserve">Refrigerios </t>
  </si>
  <si>
    <t>Almuerzo</t>
  </si>
  <si>
    <t>Elementos de bioseguridad</t>
  </si>
  <si>
    <t xml:space="preserve">TRANSPORTES EQUIPO DEL PROYECTO  </t>
  </si>
  <si>
    <t>Personas</t>
  </si>
  <si>
    <t>Nro. de viajes por mes</t>
  </si>
  <si>
    <t># Veces</t>
  </si>
  <si>
    <t>3.1</t>
  </si>
  <si>
    <t>Desplazamientos a territorio</t>
  </si>
  <si>
    <t>Transporte Gestores Territoriales (Tiquetes Ida y Regreso)</t>
  </si>
  <si>
    <t>Cada uno de los 26 Gestores deberá trasportarse a sus municipios a cargo por lo menos 7 veces en el proyecto.</t>
  </si>
  <si>
    <t>3.2</t>
  </si>
  <si>
    <t>Transporte  Asesores Macro regionales (Tiquetes Ida y Regreso)</t>
  </si>
  <si>
    <t xml:space="preserve">Cada  uno de los Asesores Macro regionales deberán trasportarse a sus regiones a cargo, por lo menos 3 veces al mes durante la ejecución del proyecto. </t>
  </si>
  <si>
    <t>3.3</t>
  </si>
  <si>
    <t>Transporte Asesores Temáticos (Tiquetes Ida y Regreso)</t>
  </si>
  <si>
    <t>Cada  uno de los Asesores Temáticos deberán trasportarse por lo menos 4 veces al mes en el proyecto.</t>
  </si>
  <si>
    <t>3.4</t>
  </si>
  <si>
    <t>Trasporte Coordinador General (Tiquetes Ida y Regreso)</t>
  </si>
  <si>
    <t>El coordinador General del proyecto deberá trasportarse por lo menos 2 al mes en el proyecto.</t>
  </si>
  <si>
    <t>Días de pernocta</t>
  </si>
  <si>
    <t># Meses</t>
  </si>
  <si>
    <t>4.1</t>
  </si>
  <si>
    <t xml:space="preserve">Hospedaje - Alimentación </t>
  </si>
  <si>
    <t xml:space="preserve">Gastos de Viaje Gestores Territoriales </t>
  </si>
  <si>
    <t>Cada  uno de los 26 Gestores Territoriales deberá Pernoctar por lo menos 2 días en cada uno de los municipios a cargo por lo menos 7 veces en el proyecto de conformidad al anexo de distribución</t>
  </si>
  <si>
    <t>4.2</t>
  </si>
  <si>
    <t>Gastos de Viaje Asesores Macro regionales</t>
  </si>
  <si>
    <t xml:space="preserve">Cada  uno de los 7 Asesores Macro regionales deberán trasportarse a sus regiones a cargo por lo menos 3  al mes en el proyecto de conformidad al anexo de distribución y modalidad </t>
  </si>
  <si>
    <t>4.3</t>
  </si>
  <si>
    <t xml:space="preserve">Gastos de Viaje Asesores Temáticos </t>
  </si>
  <si>
    <t>Cada  uno de los 4 Asesores Temáticos deberán trasportarse por lo menos 4 al mes en el proyecto de conformidad al anexo de distribución y modalidad.</t>
  </si>
  <si>
    <t>4.4</t>
  </si>
  <si>
    <t xml:space="preserve">Gastos de Viaje Coordinador Proyecto </t>
  </si>
  <si>
    <t xml:space="preserve">El coordinador General del proyecto deberá trasportarse por lo menos 2 al mes en el proyecto de conformidad al anexo de distribución y modalidad </t>
  </si>
  <si>
    <t xml:space="preserve">Gastos de transporte a veredas </t>
  </si>
  <si>
    <t>Se contemplan recursos para desplazamientos interveredales, estos se reconocerán contra legalización y el recurso que no sea utilizado será un menor valor a pagar con la proporción de los costos indirectos a que haya lugar.</t>
  </si>
  <si>
    <t>N/A</t>
  </si>
  <si>
    <t xml:space="preserve">Insumos para el desarrollo de las sesiones fortalecimiento </t>
  </si>
  <si>
    <t>Cantidad</t>
  </si>
  <si>
    <t>Meses</t>
  </si>
  <si>
    <t>5.1</t>
  </si>
  <si>
    <t xml:space="preserve">Papelería </t>
  </si>
  <si>
    <t>Papelería (resma de papel, pliego papel periódico, marcadores, entre otros)</t>
  </si>
  <si>
    <t>5.2</t>
  </si>
  <si>
    <t xml:space="preserve">Comunicaciones </t>
  </si>
  <si>
    <t>Plan de datos y voz que facilite la comunicación con los territorios y entre los equipos</t>
  </si>
  <si>
    <t>Plan de datos, con al menos 5 GB de navegación, minutos de voz, para la totalidad del talento humano mínimo requerido</t>
  </si>
  <si>
    <t>5.3</t>
  </si>
  <si>
    <t xml:space="preserve">Apoyos nutricionales a los participantes </t>
  </si>
  <si>
    <t>15 asistentes por sesión y municipio</t>
  </si>
  <si>
    <t>5.4</t>
  </si>
  <si>
    <t>Elementos de Bio Seguridad</t>
  </si>
  <si>
    <t xml:space="preserve">Mínimo se deberá contempla tapabocas </t>
  </si>
  <si>
    <t>Elementos de protección personal para el equipo mínimo de trabajo</t>
  </si>
  <si>
    <t xml:space="preserve">Se contempla:
Alcohol antiséptico 1 Botella por 750 ml.
Tapabocas 3 Cajas de 100 ud, especificaciones: 2 capas de tela no tejida y una capa intermedia de meltblown (repelente de olores) y 3 pliegues para mayor cobertura facial. 
1 Careta </t>
  </si>
  <si>
    <t xml:space="preserve">Evento de cooperación Horizontal </t>
  </si>
  <si>
    <t>6.1</t>
  </si>
  <si>
    <t>Encuentro de cooperación horizontal</t>
  </si>
  <si>
    <t>Encuentro presencial con una duración de 2 días y estará prevista una participación de 80 personas o el máximo permitido por la reglamentación sanitaria para el momento de su realización. Se  deberán garantizar las condiciones de espacios que cumplan con los protocolos sanitarios. Se buscará la participación de representantes de al menos 30 entidades territoriales, lo cual implica calcular el cubrimiento de los desplazamientos, hospedajes y manutención de estas personas de un día para otro.
El evento deberá cubrir, auditorio, sonido, proyección, estación de café y agua, 2 refrigerios.</t>
  </si>
  <si>
    <t>Auditorio para 80 personas con posibilidad de dividir en paneles para trabajo en grupos</t>
  </si>
  <si>
    <t>Equipos audiovisuales (computador, video beam y sonido)</t>
  </si>
  <si>
    <t>Papelería (escarapela para identificación, resma de papel, pliego papel periódico, marcadores, entre otros)</t>
  </si>
  <si>
    <t>Tiquetes aéreos (ida y regreso)</t>
  </si>
  <si>
    <t xml:space="preserve">Comunicación para el desarrollo y sostenibilidad de las políticas de primera infancia , infancia y adolescencia </t>
  </si>
  <si>
    <t>7.1</t>
  </si>
  <si>
    <t>Kit de herramientas para la apropiación y fortalecimiento de las políticas de  primera Infancia e Infancia y Adolescencia</t>
  </si>
  <si>
    <t xml:space="preserve">Desarrollo de 3 piezas infografías validadas por la Consejería presidencial para la niñez y la adolescencia como entidad ejecutora de la subcuenta con contenidos de ambas políticas así como de las rutas integrales de atención para cada ciclo vital. Incluye: • Elaboración y diagramación,  3 ajustes al prototipo de infografías  • Entrega versión final (medio digital) • Impresión cartillas (tamaño carta, full color,propalcote ) de hasta 3000 piezas por cada infografía. </t>
  </si>
  <si>
    <t xml:space="preserve">Infografías </t>
  </si>
  <si>
    <t>7.2</t>
  </si>
  <si>
    <t>3 presentaciones animadas sobre las políticas de primera infancia e infancia y adolescencia y las rutas integrales  de atención e implementación.</t>
  </si>
  <si>
    <t>Presentaciones animadas</t>
  </si>
  <si>
    <t>7.3</t>
  </si>
  <si>
    <t>2 videos educativos de hasta 3 minutos de duración cada uno, incluye la construcción del contenido de acuerdo a las políticas de primera Infancia e Infancia y adolescencia,   guionización y definición del storyboard, musicalización (realización y post producción)</t>
  </si>
  <si>
    <t xml:space="preserve">Videos educativos </t>
  </si>
  <si>
    <t>7.4</t>
  </si>
  <si>
    <t xml:space="preserve">2 Cartillas: Texto y  gráficos que muestre aspectos claves de la implementación de las políticas para divulgar aspectos relevantes de las políticas de primera infancia y de la política de infancia y adolescencia. Incluye • Elaboración y diagramación,  3 ajustes al prototipo de cartillas • Entrega versión final (medio digital) e impresión de hasta 3000 cartillas de cada una. 
</t>
  </si>
  <si>
    <t xml:space="preserve">Cartillas </t>
  </si>
  <si>
    <t>7.5</t>
  </si>
  <si>
    <t xml:space="preserve">Encuentros de socialización y visibilización de la Política de infancia y adolescencia </t>
  </si>
  <si>
    <t xml:space="preserve">Auditorio para 50 personas </t>
  </si>
  <si>
    <t>7.6</t>
  </si>
  <si>
    <t>Gastos de Manutención (desayuno y cena)</t>
  </si>
  <si>
    <t>1+2</t>
  </si>
  <si>
    <t>TOTAL COSTOS DIRECTOS + INDIRECTOS</t>
  </si>
  <si>
    <t>Administración y utilidad</t>
  </si>
  <si>
    <t>8.1</t>
  </si>
  <si>
    <t>Gastos de Administración</t>
  </si>
  <si>
    <t>8.2</t>
  </si>
  <si>
    <t>Utilidad</t>
  </si>
  <si>
    <t>TOTAL AU</t>
  </si>
  <si>
    <t>SUBTOTAL ANTES DE IVA</t>
  </si>
  <si>
    <t>IVA</t>
  </si>
  <si>
    <t>VALOR TOTAL DEL PROYECTO</t>
  </si>
  <si>
    <t>GASTOS DE VIAJE</t>
  </si>
  <si>
    <t>2 días de actividades presenciales, estando sujetas a las condiciones dadas por la emergencia sanitaria, por lo que se deberán cumplir todos los protocolos establecidos para tal fin por el Ministerio de Salud y Protección Social. Deberán garantizarse los espacios físicos de reunión que cumplan con dicha normativa así como las condiciones de conectividad, equipos audiovisuales, estación de café, refrigerios y almuerzo.
Se proyecta su realización en la ciudad de Bogotá. Implicará la logística necesaria para que pueda participar la totalidad de los asesores macro regionales (7) y  asesores temáticos (4) más el equipo coordinador Subcuenta Primera Infancia y Consejería Presidencial para la Niñez y la Adolescencia (5) y demás personal del Operador, equipo de coordinación (3), así como delegados de las entidades de la CIPI (5). 
Para el caso de los profesionales vinculados al proyecto que residen fuera de Bogotá, es decir (6) Asesores Macro regionales, se deberá contemplar gastos de transporte desde el lugar de origen a la ciudad de Bogotá D.C. ida y vuelta (tiquete aéreo, gastos de desplazamiento interno y cubrir gastos de manutención entendido por hospedaje y alimentación (desayuno y cena) mientras permanecen en la ciudad de Bogotá).
Tener presente Decreto de austeridad</t>
  </si>
  <si>
    <t xml:space="preserve">1 evento regional de socialización de la Política de Infancia y adolescencia en un (1) día de actividad presencial para 50 personas, estando sujetas a las condiciones dadas por la emergencia sanitaria, por lo que se deberán cumplir todos los protocolos establecidos para tal fin por el Ministerio de Salud y Protección Social. Deberán garantizarse los espacios físicos de reunión que cumplan con dicha normativa así como las condiciones de conectividad, equipos audiovisuales, estación de café, refrigerios y almuerzo.
Se proyecta su realización en 1 ciudad capital. Se buscará la participación de representantes de institucionales de al menos 40 entidades territoriales, lo cual implica calcular el cubrimiento de los desplazamientos y manutención de estas personas de un día.
</t>
  </si>
  <si>
    <r>
      <rPr>
        <sz val="14"/>
        <color theme="1"/>
        <rFont val="Arial Narrow"/>
        <family val="2"/>
      </rPr>
      <t xml:space="preserve">1.	Relacione el porcentaje de administración y utilidad a su consideración, es de aclarar que dentro de los gastos administrativos, deberá contemplar los recursos requeridos para dar cubrimiento a los gastos administrativos y financieros en que deba incurrir el futuro contratista para garantizar el adecuado desarrolló del objeto contractual, entre estos cualquier carga impositiva a que haya lugar distinta al impuesto sobre las ventas.
2.	El formato no podrá modificarse, cualquier modificación que sea realizada distinta al diligenciamiento de los valores, será causal de rechazo.
3.	Las cifras deberán estar consignadas en números enteros
4.	Cuando al revisar la oferta económica se encuentre un error en la aplicación de las fórmulas matemáticas o financieras planteadas, que arrojan un resultado que no corresponde a la operación matemática, se procederá a realizar la corrección aritmética.
5.	En ningún caso el valor de la oferta podrá ser superior al presupuesto oficial establecido, ni artificialmente bajo en relación; se considera artificialmente bajo el valor que sea inferior al 10% del presupuesto oficial. De llegar a presentarse, la oferta será rechazada.
</t>
    </r>
    <r>
      <rPr>
        <sz val="11"/>
        <color theme="1"/>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</si>
</sst>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
  </numFmts>
  <fonts count="14" x14ac:knownFonts="1">
    <font>
      <sz val="12"/>
      <color theme="1"/>
      <name val="Calibri"/>
      <family val="2"/>
      <scheme val="minor"/>
    </font>
    <font>
      <sz val="12"/>
      <color theme="1"/>
      <name val="Calibri"/>
      <family val="2"/>
      <scheme val="minor"/>
    </font>
    <font>
      <b/>
      <sz val="12"/>
      <color rgb="FFFFFFFF"/>
      <name val="Arial Narrow"/>
      <family val="2"/>
    </font>
    <font>
      <b/>
      <sz val="12"/>
      <color theme="1"/>
      <name val="Arial Narrow"/>
      <family val="2"/>
    </font>
    <font>
      <b/>
      <sz val="12"/>
      <color rgb="FF000000"/>
      <name val="Arial Narrow"/>
      <family val="2"/>
    </font>
    <font>
      <sz val="12"/>
      <color theme="1"/>
      <name val="Arial Narrow"/>
      <family val="2"/>
    </font>
    <font>
      <sz val="12"/>
      <name val="Arial Narrow"/>
      <family val="2"/>
    </font>
    <font>
      <b/>
      <sz val="12"/>
      <color rgb="FFFF0000"/>
      <name val="Arial Narrow"/>
      <family val="2"/>
    </font>
    <font>
      <sz val="12"/>
      <color rgb="FF000000"/>
      <name val="Arial Narrow"/>
      <family val="2"/>
    </font>
    <font>
      <sz val="12"/>
      <color rgb="FFFFFFFF"/>
      <name val="Arial Narrow"/>
      <family val="2"/>
    </font>
    <font>
      <sz val="10"/>
      <color theme="1"/>
      <name val="Arial Narrow"/>
      <family val="2"/>
    </font>
    <font>
      <sz val="10"/>
      <name val="Arial Narrow"/>
      <family val="2"/>
    </font>
    <font>
      <sz val="11"/>
      <color theme="1"/>
      <name val="Arial Narrow"/>
      <family val="2"/>
    </font>
    <font>
      <sz val="14"/>
      <color theme="1"/>
      <name val="Arial Narrow"/>
      <family val="2"/>
    </font>
  </fonts>
  <fills count="7">
    <fill>
      <patternFill patternType="none"/>
    </fill>
    <fill>
      <patternFill patternType="gray125"/>
    </fill>
    <fill>
      <patternFill patternType="solid">
        <fgColor rgb="FF244062"/>
        <bgColor rgb="FF244062"/>
      </patternFill>
    </fill>
    <fill>
      <patternFill patternType="solid">
        <fgColor rgb="FFB8CCE4"/>
        <bgColor rgb="FFB8CCE4"/>
      </patternFill>
    </fill>
    <fill>
      <patternFill patternType="solid">
        <fgColor theme="0"/>
        <bgColor indexed="64"/>
      </patternFill>
    </fill>
    <fill>
      <patternFill patternType="solid">
        <fgColor rgb="FF95B3D7"/>
        <bgColor rgb="FF95B3D7"/>
      </patternFill>
    </fill>
    <fill>
      <patternFill patternType="solid">
        <fgColor rgb="FFFFFFFF"/>
        <bgColor rgb="FFFFFFFF"/>
      </patternFill>
    </fill>
  </fills>
  <borders count="16">
    <border>
      <left/>
      <right/>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style="thin">
        <color auto="1"/>
      </right>
      <top style="thin">
        <color auto="1"/>
      </top>
      <bottom/>
      <diagonal/>
    </border>
    <border>
      <left style="medium">
        <color indexed="64"/>
      </left>
      <right style="thin">
        <color auto="1"/>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04">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5" fontId="2" fillId="2" borderId="2" xfId="0" applyNumberFormat="1" applyFont="1" applyFill="1" applyBorder="1" applyAlignment="1">
      <alignment horizontal="center" vertical="center" wrapText="1"/>
    </xf>
    <xf numFmtId="0" fontId="2" fillId="2" borderId="2" xfId="0" applyFont="1" applyFill="1" applyBorder="1" applyAlignment="1">
      <alignment horizontal="right" vertical="center" wrapText="1"/>
    </xf>
    <xf numFmtId="0" fontId="3" fillId="3" borderId="3" xfId="0" applyFont="1" applyFill="1" applyBorder="1" applyAlignment="1">
      <alignment horizontal="center"/>
    </xf>
    <xf numFmtId="0" fontId="4" fillId="3" borderId="4" xfId="0" applyFont="1" applyFill="1" applyBorder="1" applyAlignment="1">
      <alignment horizontal="left"/>
    </xf>
    <xf numFmtId="0" fontId="4" fillId="3" borderId="4" xfId="0" applyFont="1" applyFill="1" applyBorder="1" applyAlignment="1">
      <alignment horizontal="center" vertical="center"/>
    </xf>
    <xf numFmtId="165" fontId="4" fillId="3" borderId="4" xfId="0" applyNumberFormat="1" applyFont="1" applyFill="1" applyBorder="1" applyAlignment="1">
      <alignment horizontal="right" vertical="center"/>
    </xf>
    <xf numFmtId="0" fontId="4" fillId="3" borderId="4" xfId="0" applyFont="1" applyFill="1" applyBorder="1" applyAlignment="1">
      <alignment horizontal="right" vertical="center"/>
    </xf>
    <xf numFmtId="0" fontId="5" fillId="4" borderId="3" xfId="0" applyFont="1" applyFill="1" applyBorder="1" applyAlignment="1">
      <alignment horizontal="center" vertical="center"/>
    </xf>
    <xf numFmtId="0" fontId="5" fillId="4" borderId="4" xfId="0" applyFont="1" applyFill="1" applyBorder="1" applyAlignment="1">
      <alignment vertical="center"/>
    </xf>
    <xf numFmtId="0" fontId="5" fillId="4" borderId="4" xfId="0" applyFont="1" applyFill="1" applyBorder="1" applyAlignment="1">
      <alignment horizontal="center" vertical="center"/>
    </xf>
    <xf numFmtId="9" fontId="5" fillId="4" borderId="4" xfId="0" applyNumberFormat="1" applyFont="1" applyFill="1" applyBorder="1" applyAlignment="1">
      <alignment horizontal="center" vertical="center"/>
    </xf>
    <xf numFmtId="165" fontId="5" fillId="4" borderId="4" xfId="0" applyNumberFormat="1" applyFont="1" applyFill="1" applyBorder="1" applyAlignment="1">
      <alignment horizontal="right" vertical="center"/>
    </xf>
    <xf numFmtId="0" fontId="4" fillId="3" borderId="4" xfId="0" applyFont="1" applyFill="1" applyBorder="1" applyAlignment="1">
      <alignment horizontal="center"/>
    </xf>
    <xf numFmtId="0" fontId="3" fillId="5" borderId="3" xfId="0" applyFont="1" applyFill="1" applyBorder="1" applyAlignment="1">
      <alignment horizontal="center"/>
    </xf>
    <xf numFmtId="0" fontId="4" fillId="5" borderId="4" xfId="0" applyFont="1" applyFill="1" applyBorder="1" applyAlignment="1">
      <alignment horizontal="center"/>
    </xf>
    <xf numFmtId="0" fontId="4" fillId="5" borderId="4" xfId="0" applyFont="1" applyFill="1" applyBorder="1" applyAlignment="1">
      <alignment horizontal="center" vertical="center"/>
    </xf>
    <xf numFmtId="165" fontId="4" fillId="5" borderId="4" xfId="0" applyNumberFormat="1" applyFont="1" applyFill="1" applyBorder="1" applyAlignment="1">
      <alignment horizontal="right" vertical="center"/>
    </xf>
    <xf numFmtId="0" fontId="4" fillId="5" borderId="4" xfId="0" applyFont="1" applyFill="1" applyBorder="1" applyAlignment="1">
      <alignment horizontal="right" vertical="center"/>
    </xf>
    <xf numFmtId="0" fontId="8" fillId="0" borderId="4" xfId="0" applyFont="1" applyBorder="1" applyAlignment="1">
      <alignment horizontal="justify" vertical="center"/>
    </xf>
    <xf numFmtId="0" fontId="6" fillId="0" borderId="4" xfId="0" applyFont="1" applyBorder="1" applyAlignment="1">
      <alignment horizontal="center" vertical="center"/>
    </xf>
    <xf numFmtId="0" fontId="5" fillId="0" borderId="4" xfId="0" applyFont="1" applyBorder="1" applyAlignment="1">
      <alignment horizontal="center" vertical="center"/>
    </xf>
    <xf numFmtId="165" fontId="5" fillId="0" borderId="4" xfId="0" applyNumberFormat="1" applyFont="1" applyBorder="1" applyAlignment="1">
      <alignment horizontal="right" vertical="center"/>
    </xf>
    <xf numFmtId="165" fontId="5" fillId="4" borderId="4" xfId="1" applyNumberFormat="1" applyFont="1" applyFill="1" applyBorder="1" applyAlignment="1">
      <alignment horizontal="right" vertical="center"/>
    </xf>
    <xf numFmtId="0" fontId="3" fillId="3" borderId="4" xfId="0" applyFont="1" applyFill="1" applyBorder="1" applyAlignment="1">
      <alignment horizontal="center" vertical="center"/>
    </xf>
    <xf numFmtId="165" fontId="3" fillId="3" borderId="4" xfId="0" applyNumberFormat="1" applyFont="1" applyFill="1" applyBorder="1" applyAlignment="1">
      <alignment horizontal="right" vertical="center"/>
    </xf>
    <xf numFmtId="0" fontId="3" fillId="5" borderId="4" xfId="0" applyFont="1" applyFill="1" applyBorder="1" applyAlignment="1">
      <alignment horizontal="center" vertical="center"/>
    </xf>
    <xf numFmtId="165" fontId="3" fillId="5" borderId="4" xfId="0" applyNumberFormat="1" applyFont="1" applyFill="1" applyBorder="1" applyAlignment="1">
      <alignment horizontal="right" vertical="center"/>
    </xf>
    <xf numFmtId="0" fontId="5" fillId="0" borderId="3" xfId="0" applyFont="1" applyBorder="1" applyAlignment="1">
      <alignment horizontal="center"/>
    </xf>
    <xf numFmtId="0" fontId="8" fillId="0" borderId="4" xfId="0" applyFont="1" applyBorder="1" applyAlignment="1">
      <alignment horizontal="left" vertical="center"/>
    </xf>
    <xf numFmtId="0" fontId="8" fillId="0" borderId="4" xfId="0" applyFont="1" applyBorder="1" applyAlignment="1">
      <alignment horizontal="justify" vertical="top"/>
    </xf>
    <xf numFmtId="0" fontId="8" fillId="0" borderId="4" xfId="0" applyFont="1" applyBorder="1" applyAlignment="1">
      <alignment horizontal="center" vertical="center"/>
    </xf>
    <xf numFmtId="0" fontId="5" fillId="0" borderId="3" xfId="0" applyFont="1" applyBorder="1" applyAlignment="1">
      <alignment horizontal="center" vertical="center"/>
    </xf>
    <xf numFmtId="0" fontId="8" fillId="0" borderId="4" xfId="0" applyFont="1" applyBorder="1" applyAlignment="1">
      <alignment horizontal="left" vertical="top"/>
    </xf>
    <xf numFmtId="0" fontId="6" fillId="0" borderId="4" xfId="0" applyFont="1" applyBorder="1" applyAlignment="1">
      <alignment horizontal="left" vertical="center"/>
    </xf>
    <xf numFmtId="0" fontId="4" fillId="3" borderId="3" xfId="0" applyFont="1" applyFill="1" applyBorder="1" applyAlignment="1">
      <alignment horizontal="center"/>
    </xf>
    <xf numFmtId="0" fontId="9" fillId="2" borderId="3" xfId="0" applyFont="1" applyFill="1" applyBorder="1" applyAlignment="1">
      <alignment horizontal="center"/>
    </xf>
    <xf numFmtId="0" fontId="9" fillId="2" borderId="4" xfId="0" applyFont="1" applyFill="1" applyBorder="1" applyAlignment="1">
      <alignment horizontal="center" vertical="center"/>
    </xf>
    <xf numFmtId="165" fontId="9" fillId="2" borderId="4" xfId="0" applyNumberFormat="1" applyFont="1" applyFill="1" applyBorder="1" applyAlignment="1">
      <alignment horizontal="right" vertical="center"/>
    </xf>
    <xf numFmtId="165" fontId="2" fillId="2" borderId="4" xfId="0" applyNumberFormat="1" applyFont="1" applyFill="1" applyBorder="1" applyAlignment="1">
      <alignment horizontal="right" vertical="center"/>
    </xf>
    <xf numFmtId="0" fontId="8" fillId="3" borderId="4" xfId="0" applyFont="1" applyFill="1" applyBorder="1" applyAlignment="1">
      <alignment horizontal="center" vertical="center"/>
    </xf>
    <xf numFmtId="10" fontId="8" fillId="3" borderId="4" xfId="2" applyNumberFormat="1" applyFont="1" applyFill="1" applyBorder="1" applyAlignment="1">
      <alignment horizontal="right" vertical="center"/>
    </xf>
    <xf numFmtId="0" fontId="8" fillId="3" borderId="4" xfId="0" applyFont="1" applyFill="1" applyBorder="1" applyAlignment="1">
      <alignment horizontal="right" vertical="center"/>
    </xf>
    <xf numFmtId="10" fontId="8" fillId="0" borderId="4" xfId="2" applyNumberFormat="1" applyFont="1" applyBorder="1" applyAlignment="1">
      <alignment horizontal="right" vertical="center"/>
    </xf>
    <xf numFmtId="165" fontId="8" fillId="0" borderId="4" xfId="0" applyNumberFormat="1" applyFont="1" applyBorder="1" applyAlignment="1">
      <alignment horizontal="right" vertical="center"/>
    </xf>
    <xf numFmtId="0" fontId="5" fillId="3" borderId="3" xfId="0" applyFont="1" applyFill="1" applyBorder="1" applyAlignment="1">
      <alignment horizontal="center"/>
    </xf>
    <xf numFmtId="0" fontId="2" fillId="2" borderId="12" xfId="0" applyFont="1" applyFill="1" applyBorder="1" applyAlignment="1">
      <alignment horizontal="center" vertical="center"/>
    </xf>
    <xf numFmtId="10" fontId="2" fillId="2" borderId="12" xfId="2" applyNumberFormat="1" applyFont="1" applyFill="1" applyBorder="1" applyAlignment="1">
      <alignment horizontal="right" vertical="center"/>
    </xf>
    <xf numFmtId="165" fontId="2" fillId="2" borderId="12" xfId="0" applyNumberFormat="1" applyFont="1" applyFill="1" applyBorder="1" applyAlignment="1">
      <alignment horizontal="right" vertical="center"/>
    </xf>
    <xf numFmtId="0" fontId="5" fillId="2" borderId="13" xfId="0" applyFont="1" applyFill="1" applyBorder="1" applyAlignment="1">
      <alignment horizontal="center"/>
    </xf>
    <xf numFmtId="0" fontId="9" fillId="2" borderId="12" xfId="0" applyFont="1" applyFill="1" applyBorder="1" applyAlignment="1">
      <alignment horizontal="center" vertical="center"/>
    </xf>
    <xf numFmtId="165" fontId="9" fillId="2" borderId="12" xfId="0" applyNumberFormat="1" applyFont="1" applyFill="1" applyBorder="1" applyAlignment="1">
      <alignment horizontal="right" vertical="center"/>
    </xf>
    <xf numFmtId="0" fontId="0" fillId="0" borderId="0" xfId="0" applyAlignment="1"/>
    <xf numFmtId="0" fontId="4" fillId="3" borderId="4" xfId="0" applyFont="1" applyFill="1" applyBorder="1" applyAlignment="1"/>
    <xf numFmtId="0" fontId="7" fillId="5" borderId="4" xfId="0" applyFont="1" applyFill="1" applyBorder="1" applyAlignment="1"/>
    <xf numFmtId="0" fontId="2" fillId="2" borderId="4" xfId="0" applyFont="1" applyFill="1" applyBorder="1" applyAlignment="1"/>
    <xf numFmtId="0" fontId="9" fillId="2" borderId="4" xfId="0" applyFont="1" applyFill="1" applyBorder="1" applyAlignment="1"/>
    <xf numFmtId="0" fontId="8" fillId="3" borderId="4" xfId="0" applyFont="1" applyFill="1" applyBorder="1" applyAlignment="1"/>
    <xf numFmtId="0" fontId="8" fillId="6" borderId="4" xfId="0" applyFont="1" applyFill="1" applyBorder="1" applyAlignment="1"/>
    <xf numFmtId="0" fontId="8" fillId="0" borderId="4" xfId="0" applyFont="1" applyBorder="1" applyAlignment="1"/>
    <xf numFmtId="0" fontId="2" fillId="2" borderId="12" xfId="0" applyFont="1" applyFill="1" applyBorder="1" applyAlignment="1"/>
    <xf numFmtId="0" fontId="9" fillId="2" borderId="12" xfId="0" applyFont="1" applyFill="1" applyBorder="1" applyAlignment="1"/>
    <xf numFmtId="0" fontId="0" fillId="0" borderId="0" xfId="0" applyAlignment="1">
      <alignment wrapText="1"/>
    </xf>
    <xf numFmtId="0" fontId="4" fillId="5" borderId="4" xfId="0" applyFont="1" applyFill="1" applyBorder="1" applyAlignment="1">
      <alignment horizontal="center" vertical="center" wrapText="1"/>
    </xf>
    <xf numFmtId="165" fontId="4" fillId="5" borderId="4" xfId="0" applyNumberFormat="1" applyFont="1" applyFill="1" applyBorder="1" applyAlignment="1">
      <alignment horizontal="right" vertical="center" wrapText="1"/>
    </xf>
    <xf numFmtId="0" fontId="4" fillId="5" borderId="4" xfId="0" applyFont="1" applyFill="1" applyBorder="1" applyAlignment="1">
      <alignment horizontal="right" vertical="center" wrapText="1"/>
    </xf>
    <xf numFmtId="0" fontId="3" fillId="5" borderId="3" xfId="0" applyFont="1" applyFill="1" applyBorder="1" applyAlignment="1">
      <alignment horizontal="center" vertical="center" wrapText="1"/>
    </xf>
    <xf numFmtId="0" fontId="7" fillId="5" borderId="4" xfId="0" applyFont="1" applyFill="1" applyBorder="1" applyAlignment="1">
      <alignment vertical="center" wrapText="1"/>
    </xf>
    <xf numFmtId="0" fontId="0" fillId="0" borderId="0" xfId="0" applyAlignment="1">
      <alignment vertical="center" wrapText="1"/>
    </xf>
    <xf numFmtId="0" fontId="3" fillId="5" borderId="4" xfId="0" applyFont="1" applyFill="1" applyBorder="1" applyAlignment="1">
      <alignment horizontal="center" vertical="center" wrapText="1"/>
    </xf>
    <xf numFmtId="165" fontId="3" fillId="5" borderId="4" xfId="0" applyNumberFormat="1" applyFont="1" applyFill="1" applyBorder="1" applyAlignment="1">
      <alignment horizontal="right" vertical="center" wrapText="1"/>
    </xf>
    <xf numFmtId="0" fontId="5" fillId="0" borderId="4" xfId="0" applyFont="1" applyBorder="1" applyAlignment="1">
      <alignment vertical="center"/>
    </xf>
    <xf numFmtId="0" fontId="10" fillId="0" borderId="0" xfId="0" applyFont="1"/>
    <xf numFmtId="165" fontId="10" fillId="0" borderId="0" xfId="0" applyNumberFormat="1" applyFont="1"/>
    <xf numFmtId="0" fontId="11" fillId="0" borderId="0" xfId="0" applyFont="1"/>
    <xf numFmtId="0" fontId="3" fillId="3" borderId="3" xfId="0" applyFont="1" applyFill="1" applyBorder="1" applyAlignment="1">
      <alignment horizontal="left"/>
    </xf>
    <xf numFmtId="0" fontId="6" fillId="0" borderId="4" xfId="0" applyFont="1" applyBorder="1" applyAlignment="1"/>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6" fillId="0" borderId="4" xfId="0" applyFont="1" applyBorder="1" applyAlignment="1">
      <alignment horizontal="center" vertical="center"/>
    </xf>
    <xf numFmtId="0" fontId="4" fillId="5" borderId="14" xfId="0" applyFont="1" applyFill="1" applyBorder="1" applyAlignment="1">
      <alignment horizontal="left"/>
    </xf>
    <xf numFmtId="0" fontId="4" fillId="5" borderId="15" xfId="0" applyFont="1" applyFill="1" applyBorder="1" applyAlignment="1">
      <alignment horizontal="left"/>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5" fillId="0" borderId="3" xfId="0" applyFont="1" applyBorder="1" applyAlignment="1">
      <alignment horizontal="center" vertical="center"/>
    </xf>
    <xf numFmtId="0" fontId="4" fillId="5" borderId="14" xfId="0" applyFont="1" applyFill="1" applyBorder="1" applyAlignment="1">
      <alignment horizontal="left" vertical="center" wrapText="1"/>
    </xf>
    <xf numFmtId="0" fontId="4" fillId="5" borderId="15" xfId="0" applyFont="1" applyFill="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2" xfId="0" applyFont="1" applyBorder="1" applyAlignment="1">
      <alignment horizontal="left" vertical="center" wrapText="1"/>
    </xf>
    <xf numFmtId="0" fontId="12" fillId="0" borderId="0" xfId="0" applyFont="1" applyAlignment="1">
      <alignment horizontal="left" vertical="center" wrapText="1"/>
    </xf>
    <xf numFmtId="0" fontId="8" fillId="0" borderId="4" xfId="0" applyFont="1" applyBorder="1" applyAlignment="1">
      <alignment horizontal="justify"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8" fillId="0" borderId="4" xfId="0" applyFont="1" applyBorder="1" applyAlignment="1">
      <alignment horizontal="left" vertical="top" wrapText="1"/>
    </xf>
    <xf numFmtId="0" fontId="4" fillId="5" borderId="4" xfId="0" applyFont="1" applyFill="1" applyBorder="1" applyAlignment="1">
      <alignment horizontal="center" wrapText="1"/>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2"/>
  <sheetViews>
    <sheetView tabSelected="1" topLeftCell="A70" zoomScale="55" zoomScaleNormal="55" workbookViewId="0">
      <selection activeCell="F22" sqref="F22"/>
    </sheetView>
  </sheetViews>
  <sheetFormatPr baseColWidth="10" defaultColWidth="10.875" defaultRowHeight="15.75" x14ac:dyDescent="0.25"/>
  <cols>
    <col min="1" max="1" width="10.875" style="54"/>
    <col min="2" max="2" width="32.875" style="54" customWidth="1"/>
    <col min="3" max="3" width="61.875" style="54" customWidth="1"/>
    <col min="4" max="4" width="47.25" style="54" customWidth="1"/>
    <col min="5" max="5" width="13.625" style="54" customWidth="1"/>
    <col min="6" max="6" width="17" style="54" customWidth="1"/>
    <col min="7" max="7" width="14" style="54" customWidth="1"/>
    <col min="8" max="8" width="13.125" style="54" customWidth="1"/>
    <col min="9" max="9" width="11.875" style="54" bestFit="1" customWidth="1"/>
    <col min="10" max="16384" width="10.875" style="54"/>
  </cols>
  <sheetData>
    <row r="1" spans="1:9" s="64" customFormat="1" ht="63" x14ac:dyDescent="0.25">
      <c r="A1" s="1" t="s">
        <v>0</v>
      </c>
      <c r="B1" s="2" t="s">
        <v>1</v>
      </c>
      <c r="C1" s="2" t="s">
        <v>2</v>
      </c>
      <c r="D1" s="2"/>
      <c r="E1" s="2" t="s">
        <v>3</v>
      </c>
      <c r="F1" s="2" t="s">
        <v>4</v>
      </c>
      <c r="G1" s="2" t="s">
        <v>5</v>
      </c>
      <c r="H1" s="3" t="s">
        <v>6</v>
      </c>
      <c r="I1" s="4" t="s">
        <v>7</v>
      </c>
    </row>
    <row r="2" spans="1:9" x14ac:dyDescent="0.25">
      <c r="A2" s="5">
        <v>1</v>
      </c>
      <c r="B2" s="6" t="s">
        <v>8</v>
      </c>
      <c r="C2" s="6"/>
      <c r="D2" s="6"/>
      <c r="E2" s="6"/>
      <c r="F2" s="6"/>
      <c r="G2" s="7"/>
      <c r="H2" s="8"/>
      <c r="I2" s="9"/>
    </row>
    <row r="3" spans="1:9" ht="32.25" customHeight="1" x14ac:dyDescent="0.25">
      <c r="A3" s="10" t="s">
        <v>9</v>
      </c>
      <c r="B3" s="11" t="s">
        <v>10</v>
      </c>
      <c r="C3" s="11" t="s">
        <v>11</v>
      </c>
      <c r="D3" s="11" t="s">
        <v>12</v>
      </c>
      <c r="E3" s="12">
        <v>1</v>
      </c>
      <c r="F3" s="13">
        <v>1</v>
      </c>
      <c r="G3" s="12">
        <v>8</v>
      </c>
      <c r="H3" s="14">
        <v>0</v>
      </c>
      <c r="I3" s="14">
        <f>E3*F3*G3*H3</f>
        <v>0</v>
      </c>
    </row>
    <row r="4" spans="1:9" ht="27" customHeight="1" x14ac:dyDescent="0.25">
      <c r="A4" s="10" t="s">
        <v>13</v>
      </c>
      <c r="B4" s="11" t="s">
        <v>14</v>
      </c>
      <c r="C4" s="11" t="s">
        <v>15</v>
      </c>
      <c r="D4" s="11" t="s">
        <v>12</v>
      </c>
      <c r="E4" s="12">
        <v>4</v>
      </c>
      <c r="F4" s="13">
        <v>1</v>
      </c>
      <c r="G4" s="12">
        <v>7.5</v>
      </c>
      <c r="H4" s="14">
        <v>0</v>
      </c>
      <c r="I4" s="14">
        <f t="shared" ref="I4:I7" si="0">E4*F4*G4*H4</f>
        <v>0</v>
      </c>
    </row>
    <row r="5" spans="1:9" ht="33.75" customHeight="1" x14ac:dyDescent="0.25">
      <c r="A5" s="10" t="s">
        <v>16</v>
      </c>
      <c r="B5" s="11" t="s">
        <v>17</v>
      </c>
      <c r="C5" s="11" t="s">
        <v>18</v>
      </c>
      <c r="D5" s="11" t="s">
        <v>12</v>
      </c>
      <c r="E5" s="12">
        <v>7</v>
      </c>
      <c r="F5" s="13">
        <v>1</v>
      </c>
      <c r="G5" s="12">
        <v>7.5</v>
      </c>
      <c r="H5" s="14">
        <v>0</v>
      </c>
      <c r="I5" s="14">
        <f t="shared" si="0"/>
        <v>0</v>
      </c>
    </row>
    <row r="6" spans="1:9" ht="24" customHeight="1" x14ac:dyDescent="0.25">
      <c r="A6" s="10" t="s">
        <v>19</v>
      </c>
      <c r="B6" s="11" t="s">
        <v>20</v>
      </c>
      <c r="C6" s="11" t="s">
        <v>21</v>
      </c>
      <c r="D6" s="11" t="s">
        <v>12</v>
      </c>
      <c r="E6" s="12">
        <v>26</v>
      </c>
      <c r="F6" s="13">
        <v>1</v>
      </c>
      <c r="G6" s="12">
        <v>7</v>
      </c>
      <c r="H6" s="14">
        <v>0</v>
      </c>
      <c r="I6" s="14">
        <f t="shared" si="0"/>
        <v>0</v>
      </c>
    </row>
    <row r="7" spans="1:9" ht="37.5" customHeight="1" x14ac:dyDescent="0.25">
      <c r="A7" s="10" t="s">
        <v>22</v>
      </c>
      <c r="B7" s="11" t="s">
        <v>23</v>
      </c>
      <c r="C7" s="11" t="s">
        <v>24</v>
      </c>
      <c r="D7" s="11" t="s">
        <v>12</v>
      </c>
      <c r="E7" s="12">
        <v>1</v>
      </c>
      <c r="F7" s="13">
        <v>1</v>
      </c>
      <c r="G7" s="12">
        <v>8</v>
      </c>
      <c r="H7" s="14">
        <v>0</v>
      </c>
      <c r="I7" s="14">
        <f t="shared" si="0"/>
        <v>0</v>
      </c>
    </row>
    <row r="8" spans="1:9" x14ac:dyDescent="0.25">
      <c r="A8" s="77" t="s">
        <v>25</v>
      </c>
      <c r="B8" s="78"/>
      <c r="C8" s="15"/>
      <c r="D8" s="15"/>
      <c r="E8" s="7">
        <f>SUM(E3:E7)</f>
        <v>39</v>
      </c>
      <c r="F8" s="55"/>
      <c r="G8" s="7"/>
      <c r="H8" s="8"/>
      <c r="I8" s="8">
        <f>SUM(I3:I7)</f>
        <v>0</v>
      </c>
    </row>
    <row r="9" spans="1:9" x14ac:dyDescent="0.25">
      <c r="A9" s="77" t="s">
        <v>26</v>
      </c>
      <c r="B9" s="78"/>
      <c r="C9" s="15"/>
      <c r="D9" s="15"/>
      <c r="E9" s="55"/>
      <c r="F9" s="55"/>
      <c r="G9" s="7"/>
      <c r="H9" s="8"/>
      <c r="I9" s="9"/>
    </row>
    <row r="10" spans="1:9" s="70" customFormat="1" ht="31.5" x14ac:dyDescent="0.25">
      <c r="A10" s="68">
        <v>2</v>
      </c>
      <c r="B10" s="69"/>
      <c r="C10" s="65" t="s">
        <v>2</v>
      </c>
      <c r="D10" s="65"/>
      <c r="E10" s="65" t="s">
        <v>27</v>
      </c>
      <c r="F10" s="65" t="s">
        <v>28</v>
      </c>
      <c r="G10" s="65" t="s">
        <v>29</v>
      </c>
      <c r="H10" s="66" t="s">
        <v>30</v>
      </c>
      <c r="I10" s="67"/>
    </row>
    <row r="11" spans="1:9" ht="25.5" customHeight="1" x14ac:dyDescent="0.25">
      <c r="A11" s="88" t="s">
        <v>31</v>
      </c>
      <c r="B11" s="82" t="s">
        <v>32</v>
      </c>
      <c r="C11" s="91" t="s">
        <v>135</v>
      </c>
      <c r="D11" s="21" t="s">
        <v>33</v>
      </c>
      <c r="E11" s="22">
        <v>1</v>
      </c>
      <c r="F11" s="22">
        <v>25</v>
      </c>
      <c r="G11" s="23">
        <v>2</v>
      </c>
      <c r="H11" s="14">
        <v>0</v>
      </c>
      <c r="I11" s="24">
        <f t="shared" ref="I11:I20" si="1">E11*F11*G11*H11</f>
        <v>0</v>
      </c>
    </row>
    <row r="12" spans="1:9" ht="27.75" customHeight="1" x14ac:dyDescent="0.25">
      <c r="A12" s="88"/>
      <c r="B12" s="82"/>
      <c r="C12" s="92"/>
      <c r="D12" s="21" t="s">
        <v>34</v>
      </c>
      <c r="E12" s="22">
        <v>1</v>
      </c>
      <c r="F12" s="22">
        <v>25</v>
      </c>
      <c r="G12" s="23">
        <v>2</v>
      </c>
      <c r="H12" s="14">
        <v>0</v>
      </c>
      <c r="I12" s="24">
        <f t="shared" si="1"/>
        <v>0</v>
      </c>
    </row>
    <row r="13" spans="1:9" ht="45" customHeight="1" x14ac:dyDescent="0.25">
      <c r="A13" s="88"/>
      <c r="B13" s="82"/>
      <c r="C13" s="92"/>
      <c r="D13" s="21" t="s">
        <v>35</v>
      </c>
      <c r="E13" s="22">
        <v>1</v>
      </c>
      <c r="F13" s="22">
        <v>1</v>
      </c>
      <c r="G13" s="23">
        <v>2</v>
      </c>
      <c r="H13" s="14">
        <v>0</v>
      </c>
      <c r="I13" s="24">
        <f t="shared" si="1"/>
        <v>0</v>
      </c>
    </row>
    <row r="14" spans="1:9" ht="59.25" customHeight="1" x14ac:dyDescent="0.25">
      <c r="A14" s="88"/>
      <c r="B14" s="82"/>
      <c r="C14" s="92"/>
      <c r="D14" s="21" t="s">
        <v>36</v>
      </c>
      <c r="E14" s="22">
        <v>1</v>
      </c>
      <c r="F14" s="22">
        <v>25</v>
      </c>
      <c r="G14" s="23">
        <v>1</v>
      </c>
      <c r="H14" s="14">
        <v>0</v>
      </c>
      <c r="I14" s="24">
        <f t="shared" si="1"/>
        <v>0</v>
      </c>
    </row>
    <row r="15" spans="1:9" ht="30.75" customHeight="1" x14ac:dyDescent="0.25">
      <c r="A15" s="88"/>
      <c r="B15" s="82"/>
      <c r="C15" s="92"/>
      <c r="D15" s="21" t="s">
        <v>37</v>
      </c>
      <c r="E15" s="22">
        <v>1</v>
      </c>
      <c r="F15" s="23">
        <v>6</v>
      </c>
      <c r="G15" s="23">
        <v>1</v>
      </c>
      <c r="H15" s="14">
        <v>0</v>
      </c>
      <c r="I15" s="24">
        <f t="shared" si="1"/>
        <v>0</v>
      </c>
    </row>
    <row r="16" spans="1:9" ht="41.25" customHeight="1" x14ac:dyDescent="0.25">
      <c r="A16" s="88"/>
      <c r="B16" s="82"/>
      <c r="C16" s="92"/>
      <c r="D16" s="21" t="s">
        <v>38</v>
      </c>
      <c r="E16" s="22">
        <v>1</v>
      </c>
      <c r="F16" s="23">
        <v>6</v>
      </c>
      <c r="G16" s="23">
        <v>2</v>
      </c>
      <c r="H16" s="14">
        <v>0</v>
      </c>
      <c r="I16" s="24">
        <f t="shared" si="1"/>
        <v>0</v>
      </c>
    </row>
    <row r="17" spans="1:9" ht="41.25" customHeight="1" x14ac:dyDescent="0.25">
      <c r="A17" s="88"/>
      <c r="B17" s="82"/>
      <c r="C17" s="92"/>
      <c r="D17" s="21" t="s">
        <v>39</v>
      </c>
      <c r="E17" s="22">
        <v>1</v>
      </c>
      <c r="F17" s="23">
        <v>6</v>
      </c>
      <c r="G17" s="23">
        <v>2.5</v>
      </c>
      <c r="H17" s="14">
        <v>0</v>
      </c>
      <c r="I17" s="24">
        <f t="shared" si="1"/>
        <v>0</v>
      </c>
    </row>
    <row r="18" spans="1:9" ht="29.25" customHeight="1" x14ac:dyDescent="0.25">
      <c r="A18" s="88"/>
      <c r="B18" s="82"/>
      <c r="C18" s="92"/>
      <c r="D18" s="21" t="s">
        <v>40</v>
      </c>
      <c r="E18" s="22">
        <v>1</v>
      </c>
      <c r="F18" s="23">
        <v>50</v>
      </c>
      <c r="G18" s="23">
        <v>2</v>
      </c>
      <c r="H18" s="25">
        <v>0</v>
      </c>
      <c r="I18" s="24">
        <f t="shared" si="1"/>
        <v>0</v>
      </c>
    </row>
    <row r="19" spans="1:9" x14ac:dyDescent="0.25">
      <c r="A19" s="88"/>
      <c r="B19" s="82"/>
      <c r="C19" s="92"/>
      <c r="D19" s="21" t="s">
        <v>41</v>
      </c>
      <c r="E19" s="22">
        <v>1</v>
      </c>
      <c r="F19" s="22">
        <v>25</v>
      </c>
      <c r="G19" s="23">
        <v>2</v>
      </c>
      <c r="H19" s="25">
        <v>0</v>
      </c>
      <c r="I19" s="24">
        <f t="shared" si="1"/>
        <v>0</v>
      </c>
    </row>
    <row r="20" spans="1:9" ht="126" customHeight="1" x14ac:dyDescent="0.25">
      <c r="A20" s="88"/>
      <c r="B20" s="82"/>
      <c r="C20" s="93"/>
      <c r="D20" s="21" t="s">
        <v>42</v>
      </c>
      <c r="E20" s="22">
        <v>1</v>
      </c>
      <c r="F20" s="22">
        <v>25</v>
      </c>
      <c r="G20" s="23">
        <v>2</v>
      </c>
      <c r="H20" s="14">
        <v>0</v>
      </c>
      <c r="I20" s="24">
        <f t="shared" si="1"/>
        <v>0</v>
      </c>
    </row>
    <row r="21" spans="1:9" x14ac:dyDescent="0.25">
      <c r="A21" s="77" t="s">
        <v>25</v>
      </c>
      <c r="B21" s="78"/>
      <c r="C21" s="15"/>
      <c r="D21" s="15"/>
      <c r="E21" s="7"/>
      <c r="F21" s="55"/>
      <c r="G21" s="26"/>
      <c r="H21" s="27"/>
      <c r="I21" s="8">
        <f>SUM(I11:I20)</f>
        <v>0</v>
      </c>
    </row>
    <row r="22" spans="1:9" ht="31.5" x14ac:dyDescent="0.25">
      <c r="A22" s="16">
        <v>3</v>
      </c>
      <c r="B22" s="56"/>
      <c r="C22" s="17" t="s">
        <v>43</v>
      </c>
      <c r="D22" s="17"/>
      <c r="E22" s="17" t="s">
        <v>44</v>
      </c>
      <c r="F22" s="103" t="s">
        <v>45</v>
      </c>
      <c r="G22" s="28" t="s">
        <v>46</v>
      </c>
      <c r="H22" s="29" t="s">
        <v>30</v>
      </c>
      <c r="I22" s="20"/>
    </row>
    <row r="23" spans="1:9" ht="67.5" customHeight="1" x14ac:dyDescent="0.25">
      <c r="A23" s="30" t="s">
        <v>47</v>
      </c>
      <c r="B23" s="82" t="s">
        <v>48</v>
      </c>
      <c r="C23" s="31" t="s">
        <v>49</v>
      </c>
      <c r="D23" s="32" t="s">
        <v>50</v>
      </c>
      <c r="E23" s="33">
        <v>26</v>
      </c>
      <c r="F23" s="33">
        <v>4</v>
      </c>
      <c r="G23" s="23">
        <v>7</v>
      </c>
      <c r="H23" s="24">
        <v>0</v>
      </c>
      <c r="I23" s="24">
        <f t="shared" ref="I23:I26" si="2">E23*F23*G23*H23</f>
        <v>0</v>
      </c>
    </row>
    <row r="24" spans="1:9" ht="90" customHeight="1" x14ac:dyDescent="0.25">
      <c r="A24" s="30" t="s">
        <v>51</v>
      </c>
      <c r="B24" s="82"/>
      <c r="C24" s="31" t="s">
        <v>52</v>
      </c>
      <c r="D24" s="32" t="s">
        <v>53</v>
      </c>
      <c r="E24" s="33">
        <v>7</v>
      </c>
      <c r="F24" s="33">
        <v>3</v>
      </c>
      <c r="G24" s="23">
        <v>7</v>
      </c>
      <c r="H24" s="24">
        <v>0</v>
      </c>
      <c r="I24" s="24">
        <f t="shared" si="2"/>
        <v>0</v>
      </c>
    </row>
    <row r="25" spans="1:9" ht="47.25" x14ac:dyDescent="0.25">
      <c r="A25" s="30" t="s">
        <v>54</v>
      </c>
      <c r="B25" s="82"/>
      <c r="C25" s="31" t="s">
        <v>55</v>
      </c>
      <c r="D25" s="32" t="s">
        <v>56</v>
      </c>
      <c r="E25" s="33">
        <v>4</v>
      </c>
      <c r="F25" s="33">
        <v>4</v>
      </c>
      <c r="G25" s="23">
        <v>7</v>
      </c>
      <c r="H25" s="24">
        <v>0</v>
      </c>
      <c r="I25" s="24">
        <f t="shared" si="2"/>
        <v>0</v>
      </c>
    </row>
    <row r="26" spans="1:9" ht="59.25" customHeight="1" x14ac:dyDescent="0.25">
      <c r="A26" s="30" t="s">
        <v>57</v>
      </c>
      <c r="B26" s="82"/>
      <c r="C26" s="31" t="s">
        <v>58</v>
      </c>
      <c r="D26" s="32" t="s">
        <v>59</v>
      </c>
      <c r="E26" s="33">
        <v>1</v>
      </c>
      <c r="F26" s="33">
        <v>2</v>
      </c>
      <c r="G26" s="23">
        <v>7</v>
      </c>
      <c r="H26" s="24">
        <v>0</v>
      </c>
      <c r="I26" s="24">
        <f t="shared" si="2"/>
        <v>0</v>
      </c>
    </row>
    <row r="27" spans="1:9" x14ac:dyDescent="0.25">
      <c r="A27" s="77" t="s">
        <v>25</v>
      </c>
      <c r="B27" s="78"/>
      <c r="C27" s="15"/>
      <c r="D27" s="15"/>
      <c r="E27" s="7"/>
      <c r="F27" s="55"/>
      <c r="G27" s="26"/>
      <c r="H27" s="27"/>
      <c r="I27" s="8">
        <f>SUM(I23:I26)</f>
        <v>0</v>
      </c>
    </row>
    <row r="28" spans="1:9" s="70" customFormat="1" ht="46.5" customHeight="1" x14ac:dyDescent="0.25">
      <c r="A28" s="68">
        <v>4</v>
      </c>
      <c r="B28" s="89" t="s">
        <v>134</v>
      </c>
      <c r="C28" s="90"/>
      <c r="D28" s="65"/>
      <c r="E28" s="65" t="s">
        <v>44</v>
      </c>
      <c r="F28" s="65" t="s">
        <v>60</v>
      </c>
      <c r="G28" s="71" t="s">
        <v>61</v>
      </c>
      <c r="H28" s="72" t="s">
        <v>30</v>
      </c>
      <c r="I28" s="67"/>
    </row>
    <row r="29" spans="1:9" ht="104.25" customHeight="1" x14ac:dyDescent="0.25">
      <c r="A29" s="34" t="s">
        <v>62</v>
      </c>
      <c r="B29" s="85" t="s">
        <v>63</v>
      </c>
      <c r="C29" s="31" t="s">
        <v>64</v>
      </c>
      <c r="D29" s="102" t="s">
        <v>65</v>
      </c>
      <c r="E29" s="33">
        <v>26</v>
      </c>
      <c r="F29" s="33">
        <v>2.5</v>
      </c>
      <c r="G29" s="23">
        <v>7</v>
      </c>
      <c r="H29" s="14">
        <v>0</v>
      </c>
      <c r="I29" s="24">
        <f t="shared" ref="I29:I32" si="3">E29*F29*G29*H29</f>
        <v>0</v>
      </c>
    </row>
    <row r="30" spans="1:9" ht="54" customHeight="1" x14ac:dyDescent="0.25">
      <c r="A30" s="34" t="s">
        <v>66</v>
      </c>
      <c r="B30" s="86"/>
      <c r="C30" s="31" t="s">
        <v>67</v>
      </c>
      <c r="D30" s="102" t="s">
        <v>68</v>
      </c>
      <c r="E30" s="33">
        <v>7</v>
      </c>
      <c r="F30" s="33">
        <v>2.5</v>
      </c>
      <c r="G30" s="23">
        <v>7</v>
      </c>
      <c r="H30" s="14">
        <v>0</v>
      </c>
      <c r="I30" s="24">
        <f t="shared" si="3"/>
        <v>0</v>
      </c>
    </row>
    <row r="31" spans="1:9" ht="74.25" customHeight="1" x14ac:dyDescent="0.25">
      <c r="A31" s="34" t="s">
        <v>69</v>
      </c>
      <c r="B31" s="86"/>
      <c r="C31" s="31" t="s">
        <v>70</v>
      </c>
      <c r="D31" s="102" t="s">
        <v>71</v>
      </c>
      <c r="E31" s="33">
        <v>4</v>
      </c>
      <c r="F31" s="33">
        <v>2.5</v>
      </c>
      <c r="G31" s="23">
        <v>7</v>
      </c>
      <c r="H31" s="14">
        <v>0</v>
      </c>
      <c r="I31" s="24">
        <f t="shared" si="3"/>
        <v>0</v>
      </c>
    </row>
    <row r="32" spans="1:9" ht="93" customHeight="1" x14ac:dyDescent="0.25">
      <c r="A32" s="34" t="s">
        <v>72</v>
      </c>
      <c r="B32" s="86"/>
      <c r="C32" s="31" t="s">
        <v>73</v>
      </c>
      <c r="D32" s="102" t="s">
        <v>74</v>
      </c>
      <c r="E32" s="33">
        <v>1</v>
      </c>
      <c r="F32" s="33">
        <v>2.5</v>
      </c>
      <c r="G32" s="23">
        <v>7</v>
      </c>
      <c r="H32" s="14">
        <v>0</v>
      </c>
      <c r="I32" s="24">
        <f t="shared" si="3"/>
        <v>0</v>
      </c>
    </row>
    <row r="33" spans="1:9" ht="111.75" customHeight="1" x14ac:dyDescent="0.25">
      <c r="A33" s="34">
        <v>4.5</v>
      </c>
      <c r="B33" s="87"/>
      <c r="C33" s="31" t="s">
        <v>75</v>
      </c>
      <c r="D33" s="102" t="s">
        <v>76</v>
      </c>
      <c r="E33" s="33">
        <v>31</v>
      </c>
      <c r="F33" s="33" t="s">
        <v>77</v>
      </c>
      <c r="G33" s="23">
        <v>7</v>
      </c>
      <c r="H33" s="24">
        <v>0</v>
      </c>
      <c r="I33" s="24">
        <f>E33*G33*H33</f>
        <v>0</v>
      </c>
    </row>
    <row r="34" spans="1:9" x14ac:dyDescent="0.25">
      <c r="A34" s="77" t="s">
        <v>25</v>
      </c>
      <c r="B34" s="78"/>
      <c r="C34" s="15"/>
      <c r="D34" s="15"/>
      <c r="E34" s="7"/>
      <c r="F34" s="55"/>
      <c r="G34" s="26"/>
      <c r="H34" s="27"/>
      <c r="I34" s="8">
        <f>SUM(I29:I33)</f>
        <v>0</v>
      </c>
    </row>
    <row r="35" spans="1:9" x14ac:dyDescent="0.25">
      <c r="A35" s="16">
        <v>5</v>
      </c>
      <c r="B35" s="83" t="s">
        <v>78</v>
      </c>
      <c r="C35" s="84"/>
      <c r="D35" s="17"/>
      <c r="E35" s="17" t="s">
        <v>79</v>
      </c>
      <c r="F35" s="17"/>
      <c r="G35" s="28" t="s">
        <v>80</v>
      </c>
      <c r="H35" s="29" t="s">
        <v>30</v>
      </c>
      <c r="I35" s="20"/>
    </row>
    <row r="36" spans="1:9" ht="37.5" customHeight="1" x14ac:dyDescent="0.25">
      <c r="A36" s="34" t="s">
        <v>81</v>
      </c>
      <c r="B36" s="22" t="s">
        <v>82</v>
      </c>
      <c r="C36" s="31" t="s">
        <v>83</v>
      </c>
      <c r="D36" s="35"/>
      <c r="E36" s="33">
        <v>1</v>
      </c>
      <c r="F36" s="33">
        <v>1</v>
      </c>
      <c r="G36" s="12">
        <v>7</v>
      </c>
      <c r="H36" s="24">
        <v>0</v>
      </c>
      <c r="I36" s="24">
        <f t="shared" ref="I36:I40" si="4">E36*F36*G36*H36</f>
        <v>0</v>
      </c>
    </row>
    <row r="37" spans="1:9" ht="32.25" customHeight="1" x14ac:dyDescent="0.25">
      <c r="A37" s="34" t="s">
        <v>84</v>
      </c>
      <c r="B37" s="22" t="s">
        <v>85</v>
      </c>
      <c r="C37" s="31" t="s">
        <v>86</v>
      </c>
      <c r="D37" s="35" t="s">
        <v>87</v>
      </c>
      <c r="E37" s="33">
        <v>40</v>
      </c>
      <c r="F37" s="33">
        <v>1</v>
      </c>
      <c r="G37" s="12">
        <v>7</v>
      </c>
      <c r="H37" s="24">
        <v>0</v>
      </c>
      <c r="I37" s="24">
        <f t="shared" si="4"/>
        <v>0</v>
      </c>
    </row>
    <row r="38" spans="1:9" ht="32.25" customHeight="1" x14ac:dyDescent="0.25">
      <c r="A38" s="34" t="s">
        <v>88</v>
      </c>
      <c r="B38" s="36" t="s">
        <v>89</v>
      </c>
      <c r="C38" s="31" t="s">
        <v>90</v>
      </c>
      <c r="D38" s="35"/>
      <c r="E38" s="33">
        <f>98*15</f>
        <v>1470</v>
      </c>
      <c r="F38" s="33">
        <v>1</v>
      </c>
      <c r="G38" s="12">
        <v>7</v>
      </c>
      <c r="H38" s="24">
        <v>0</v>
      </c>
      <c r="I38" s="24">
        <f t="shared" si="4"/>
        <v>0</v>
      </c>
    </row>
    <row r="39" spans="1:9" ht="30.75" customHeight="1" x14ac:dyDescent="0.25">
      <c r="A39" s="34" t="s">
        <v>91</v>
      </c>
      <c r="B39" s="22" t="s">
        <v>92</v>
      </c>
      <c r="C39" s="31" t="s">
        <v>90</v>
      </c>
      <c r="D39" s="35" t="s">
        <v>93</v>
      </c>
      <c r="E39" s="33">
        <f>98*15</f>
        <v>1470</v>
      </c>
      <c r="F39" s="33">
        <v>1</v>
      </c>
      <c r="G39" s="23">
        <v>7</v>
      </c>
      <c r="H39" s="24">
        <v>0</v>
      </c>
      <c r="I39" s="24">
        <f t="shared" si="4"/>
        <v>0</v>
      </c>
    </row>
    <row r="40" spans="1:9" ht="51" customHeight="1" x14ac:dyDescent="0.25">
      <c r="A40" s="34">
        <v>5.5</v>
      </c>
      <c r="B40" s="22" t="s">
        <v>92</v>
      </c>
      <c r="C40" s="31" t="s">
        <v>94</v>
      </c>
      <c r="D40" s="35" t="s">
        <v>95</v>
      </c>
      <c r="E40" s="33">
        <v>40</v>
      </c>
      <c r="F40" s="33">
        <v>1</v>
      </c>
      <c r="G40" s="23">
        <v>1</v>
      </c>
      <c r="H40" s="24">
        <v>0</v>
      </c>
      <c r="I40" s="24">
        <f t="shared" si="4"/>
        <v>0</v>
      </c>
    </row>
    <row r="41" spans="1:9" x14ac:dyDescent="0.25">
      <c r="A41" s="77" t="s">
        <v>25</v>
      </c>
      <c r="B41" s="78"/>
      <c r="C41" s="15"/>
      <c r="D41" s="15"/>
      <c r="E41" s="7">
        <f>SUM(E34:E39)</f>
        <v>2981</v>
      </c>
      <c r="F41" s="55"/>
      <c r="G41" s="26"/>
      <c r="H41" s="27"/>
      <c r="I41" s="8">
        <f>SUM(I36:I40)</f>
        <v>0</v>
      </c>
    </row>
    <row r="42" spans="1:9" x14ac:dyDescent="0.25">
      <c r="A42" s="16">
        <v>6</v>
      </c>
      <c r="B42" s="56"/>
      <c r="C42" s="17" t="s">
        <v>96</v>
      </c>
      <c r="D42" s="17"/>
      <c r="E42" s="17" t="s">
        <v>27</v>
      </c>
      <c r="F42" s="17" t="s">
        <v>28</v>
      </c>
      <c r="G42" s="28" t="s">
        <v>29</v>
      </c>
      <c r="H42" s="29"/>
      <c r="I42" s="20"/>
    </row>
    <row r="43" spans="1:9" ht="60" customHeight="1" x14ac:dyDescent="0.25">
      <c r="A43" s="79" t="s">
        <v>97</v>
      </c>
      <c r="B43" s="82" t="s">
        <v>98</v>
      </c>
      <c r="C43" s="95" t="s">
        <v>99</v>
      </c>
      <c r="D43" s="21" t="s">
        <v>100</v>
      </c>
      <c r="E43" s="23">
        <v>1</v>
      </c>
      <c r="F43" s="23">
        <v>80</v>
      </c>
      <c r="G43" s="23">
        <v>2</v>
      </c>
      <c r="H43" s="14">
        <v>0</v>
      </c>
      <c r="I43" s="24">
        <f t="shared" ref="I43:I52" si="5">E43*F43*G43*H43</f>
        <v>0</v>
      </c>
    </row>
    <row r="44" spans="1:9" ht="33.75" customHeight="1" x14ac:dyDescent="0.25">
      <c r="A44" s="80"/>
      <c r="B44" s="82"/>
      <c r="C44" s="95"/>
      <c r="D44" s="21" t="s">
        <v>34</v>
      </c>
      <c r="E44" s="23">
        <v>1</v>
      </c>
      <c r="F44" s="23">
        <v>80</v>
      </c>
      <c r="G44" s="23">
        <v>2</v>
      </c>
      <c r="H44" s="14">
        <v>0</v>
      </c>
      <c r="I44" s="24">
        <f t="shared" si="5"/>
        <v>0</v>
      </c>
    </row>
    <row r="45" spans="1:9" ht="31.5" x14ac:dyDescent="0.25">
      <c r="A45" s="80"/>
      <c r="B45" s="82"/>
      <c r="C45" s="95"/>
      <c r="D45" s="21" t="s">
        <v>101</v>
      </c>
      <c r="E45" s="23">
        <v>1</v>
      </c>
      <c r="F45" s="23">
        <v>2</v>
      </c>
      <c r="G45" s="23">
        <v>2</v>
      </c>
      <c r="H45" s="14">
        <v>0</v>
      </c>
      <c r="I45" s="24">
        <f t="shared" si="5"/>
        <v>0</v>
      </c>
    </row>
    <row r="46" spans="1:9" ht="62.25" customHeight="1" x14ac:dyDescent="0.25">
      <c r="A46" s="80"/>
      <c r="B46" s="82"/>
      <c r="C46" s="95"/>
      <c r="D46" s="21" t="s">
        <v>102</v>
      </c>
      <c r="E46" s="23">
        <v>1</v>
      </c>
      <c r="F46" s="23">
        <v>80</v>
      </c>
      <c r="G46" s="23">
        <v>1</v>
      </c>
      <c r="H46" s="14">
        <v>0</v>
      </c>
      <c r="I46" s="24">
        <f t="shared" si="5"/>
        <v>0</v>
      </c>
    </row>
    <row r="47" spans="1:9" ht="30.75" customHeight="1" x14ac:dyDescent="0.25">
      <c r="A47" s="80"/>
      <c r="B47" s="82"/>
      <c r="C47" s="95"/>
      <c r="D47" s="21" t="s">
        <v>103</v>
      </c>
      <c r="E47" s="23">
        <v>1</v>
      </c>
      <c r="F47" s="23">
        <v>65</v>
      </c>
      <c r="G47" s="23">
        <v>1</v>
      </c>
      <c r="H47" s="14">
        <v>0</v>
      </c>
      <c r="I47" s="24">
        <f t="shared" si="5"/>
        <v>0</v>
      </c>
    </row>
    <row r="48" spans="1:9" ht="51.75" customHeight="1" x14ac:dyDescent="0.25">
      <c r="A48" s="80"/>
      <c r="B48" s="82"/>
      <c r="C48" s="95"/>
      <c r="D48" s="21" t="s">
        <v>38</v>
      </c>
      <c r="E48" s="23">
        <v>1</v>
      </c>
      <c r="F48" s="23">
        <v>65</v>
      </c>
      <c r="G48" s="23">
        <v>1</v>
      </c>
      <c r="H48" s="14">
        <v>0</v>
      </c>
      <c r="I48" s="24">
        <f t="shared" si="5"/>
        <v>0</v>
      </c>
    </row>
    <row r="49" spans="1:9" ht="41.25" customHeight="1" x14ac:dyDescent="0.25">
      <c r="A49" s="80"/>
      <c r="B49" s="82"/>
      <c r="C49" s="95"/>
      <c r="D49" s="21" t="s">
        <v>39</v>
      </c>
      <c r="E49" s="23">
        <v>1</v>
      </c>
      <c r="F49" s="23">
        <v>65</v>
      </c>
      <c r="G49" s="23">
        <v>1</v>
      </c>
      <c r="H49" s="14">
        <v>0</v>
      </c>
      <c r="I49" s="24">
        <f t="shared" si="5"/>
        <v>0</v>
      </c>
    </row>
    <row r="50" spans="1:9" ht="27" customHeight="1" x14ac:dyDescent="0.25">
      <c r="A50" s="80"/>
      <c r="B50" s="82"/>
      <c r="C50" s="95"/>
      <c r="D50" s="21" t="s">
        <v>40</v>
      </c>
      <c r="E50" s="23">
        <v>1</v>
      </c>
      <c r="F50" s="23">
        <v>80</v>
      </c>
      <c r="G50" s="23">
        <v>2</v>
      </c>
      <c r="H50" s="14">
        <v>0</v>
      </c>
      <c r="I50" s="24">
        <f t="shared" si="5"/>
        <v>0</v>
      </c>
    </row>
    <row r="51" spans="1:9" x14ac:dyDescent="0.25">
      <c r="A51" s="80"/>
      <c r="B51" s="82"/>
      <c r="C51" s="95"/>
      <c r="D51" s="21" t="s">
        <v>41</v>
      </c>
      <c r="E51" s="23">
        <v>1</v>
      </c>
      <c r="F51" s="23">
        <v>65</v>
      </c>
      <c r="G51" s="23">
        <v>2</v>
      </c>
      <c r="H51" s="14">
        <v>0</v>
      </c>
      <c r="I51" s="24">
        <f t="shared" si="5"/>
        <v>0</v>
      </c>
    </row>
    <row r="52" spans="1:9" x14ac:dyDescent="0.25">
      <c r="A52" s="81"/>
      <c r="B52" s="82"/>
      <c r="C52" s="95"/>
      <c r="D52" s="21" t="s">
        <v>42</v>
      </c>
      <c r="E52" s="23">
        <v>1</v>
      </c>
      <c r="F52" s="23">
        <v>80</v>
      </c>
      <c r="G52" s="23">
        <v>2</v>
      </c>
      <c r="H52" s="24">
        <v>0</v>
      </c>
      <c r="I52" s="24">
        <f t="shared" si="5"/>
        <v>0</v>
      </c>
    </row>
    <row r="53" spans="1:9" x14ac:dyDescent="0.25">
      <c r="A53" s="37" t="s">
        <v>25</v>
      </c>
      <c r="B53" s="15"/>
      <c r="C53" s="15"/>
      <c r="D53" s="15"/>
      <c r="E53" s="15"/>
      <c r="F53" s="15"/>
      <c r="G53" s="7"/>
      <c r="H53" s="8"/>
      <c r="I53" s="8">
        <f>SUM(I43:I52)</f>
        <v>0</v>
      </c>
    </row>
    <row r="54" spans="1:9" x14ac:dyDescent="0.25">
      <c r="A54" s="16">
        <v>7</v>
      </c>
      <c r="B54" s="56"/>
      <c r="C54" s="17" t="s">
        <v>104</v>
      </c>
      <c r="D54" s="17"/>
      <c r="E54" s="17" t="s">
        <v>27</v>
      </c>
      <c r="F54" s="17" t="s">
        <v>28</v>
      </c>
      <c r="G54" s="18" t="s">
        <v>29</v>
      </c>
      <c r="H54" s="19"/>
      <c r="I54" s="20"/>
    </row>
    <row r="55" spans="1:9" ht="141.75" customHeight="1" x14ac:dyDescent="0.25">
      <c r="A55" s="23" t="s">
        <v>105</v>
      </c>
      <c r="B55" s="82" t="s">
        <v>106</v>
      </c>
      <c r="C55" s="21" t="s">
        <v>107</v>
      </c>
      <c r="D55" s="73" t="s">
        <v>108</v>
      </c>
      <c r="E55" s="12">
        <v>3</v>
      </c>
      <c r="F55" s="12">
        <v>1000</v>
      </c>
      <c r="G55" s="12">
        <v>1</v>
      </c>
      <c r="H55" s="14">
        <v>0</v>
      </c>
      <c r="I55" s="24">
        <f t="shared" ref="I55:I68" si="6">E55*F55*G55*H55</f>
        <v>0</v>
      </c>
    </row>
    <row r="56" spans="1:9" ht="73.5" customHeight="1" x14ac:dyDescent="0.25">
      <c r="A56" s="23" t="s">
        <v>109</v>
      </c>
      <c r="B56" s="82"/>
      <c r="C56" s="21" t="s">
        <v>110</v>
      </c>
      <c r="D56" s="73" t="s">
        <v>111</v>
      </c>
      <c r="E56" s="12">
        <v>3</v>
      </c>
      <c r="F56" s="12">
        <v>1</v>
      </c>
      <c r="G56" s="12">
        <v>1</v>
      </c>
      <c r="H56" s="14">
        <v>0</v>
      </c>
      <c r="I56" s="24">
        <f t="shared" si="6"/>
        <v>0</v>
      </c>
    </row>
    <row r="57" spans="1:9" ht="93" customHeight="1" x14ac:dyDescent="0.25">
      <c r="A57" s="23" t="s">
        <v>112</v>
      </c>
      <c r="B57" s="82"/>
      <c r="C57" s="21" t="s">
        <v>113</v>
      </c>
      <c r="D57" s="73" t="s">
        <v>114</v>
      </c>
      <c r="E57" s="12">
        <v>2</v>
      </c>
      <c r="F57" s="12">
        <v>1</v>
      </c>
      <c r="G57" s="12">
        <v>1</v>
      </c>
      <c r="H57" s="14">
        <v>0</v>
      </c>
      <c r="I57" s="24">
        <f t="shared" si="6"/>
        <v>0</v>
      </c>
    </row>
    <row r="58" spans="1:9" ht="121.5" customHeight="1" x14ac:dyDescent="0.25">
      <c r="A58" s="23" t="s">
        <v>115</v>
      </c>
      <c r="B58" s="82"/>
      <c r="C58" s="21" t="s">
        <v>116</v>
      </c>
      <c r="D58" s="73" t="s">
        <v>117</v>
      </c>
      <c r="E58" s="12">
        <v>2</v>
      </c>
      <c r="F58" s="12">
        <v>1000</v>
      </c>
      <c r="G58" s="12">
        <v>1</v>
      </c>
      <c r="H58" s="14">
        <v>0</v>
      </c>
      <c r="I58" s="24">
        <f t="shared" si="6"/>
        <v>0</v>
      </c>
    </row>
    <row r="59" spans="1:9" ht="24" customHeight="1" x14ac:dyDescent="0.25">
      <c r="A59" s="23" t="s">
        <v>118</v>
      </c>
      <c r="B59" s="96" t="s">
        <v>119</v>
      </c>
      <c r="C59" s="91" t="s">
        <v>136</v>
      </c>
      <c r="D59" s="21" t="s">
        <v>120</v>
      </c>
      <c r="E59" s="12">
        <v>1</v>
      </c>
      <c r="F59" s="12">
        <v>50</v>
      </c>
      <c r="G59" s="12">
        <v>1</v>
      </c>
      <c r="H59" s="14">
        <v>0</v>
      </c>
      <c r="I59" s="24">
        <f t="shared" si="6"/>
        <v>0</v>
      </c>
    </row>
    <row r="60" spans="1:9" ht="40.5" customHeight="1" x14ac:dyDescent="0.25">
      <c r="A60" s="99" t="s">
        <v>121</v>
      </c>
      <c r="B60" s="97"/>
      <c r="C60" s="92"/>
      <c r="D60" s="21" t="s">
        <v>34</v>
      </c>
      <c r="E60" s="12">
        <v>1</v>
      </c>
      <c r="F60" s="12">
        <v>50</v>
      </c>
      <c r="G60" s="12">
        <v>1</v>
      </c>
      <c r="H60" s="14">
        <v>0</v>
      </c>
      <c r="I60" s="24">
        <f t="shared" si="6"/>
        <v>0</v>
      </c>
    </row>
    <row r="61" spans="1:9" ht="53.25" customHeight="1" x14ac:dyDescent="0.25">
      <c r="A61" s="100"/>
      <c r="B61" s="97"/>
      <c r="C61" s="92"/>
      <c r="D61" s="21" t="s">
        <v>101</v>
      </c>
      <c r="E61" s="12">
        <v>1</v>
      </c>
      <c r="F61" s="12">
        <v>1</v>
      </c>
      <c r="G61" s="12">
        <v>1</v>
      </c>
      <c r="H61" s="14">
        <v>0</v>
      </c>
      <c r="I61" s="24">
        <f t="shared" si="6"/>
        <v>0</v>
      </c>
    </row>
    <row r="62" spans="1:9" ht="77.25" customHeight="1" x14ac:dyDescent="0.25">
      <c r="A62" s="100"/>
      <c r="B62" s="97"/>
      <c r="C62" s="92"/>
      <c r="D62" s="21" t="s">
        <v>102</v>
      </c>
      <c r="E62" s="12">
        <v>1</v>
      </c>
      <c r="F62" s="12">
        <v>50</v>
      </c>
      <c r="G62" s="12">
        <v>1</v>
      </c>
      <c r="H62" s="14">
        <v>0</v>
      </c>
      <c r="I62" s="24">
        <f t="shared" si="6"/>
        <v>0</v>
      </c>
    </row>
    <row r="63" spans="1:9" ht="49.5" customHeight="1" x14ac:dyDescent="0.25">
      <c r="A63" s="100"/>
      <c r="B63" s="97"/>
      <c r="C63" s="92"/>
      <c r="D63" s="21" t="s">
        <v>103</v>
      </c>
      <c r="E63" s="12">
        <v>1</v>
      </c>
      <c r="F63" s="12">
        <v>40</v>
      </c>
      <c r="G63" s="12">
        <v>1</v>
      </c>
      <c r="H63" s="14">
        <v>0</v>
      </c>
      <c r="I63" s="24">
        <f t="shared" si="6"/>
        <v>0</v>
      </c>
    </row>
    <row r="64" spans="1:9" ht="42.75" customHeight="1" x14ac:dyDescent="0.25">
      <c r="A64" s="100"/>
      <c r="B64" s="97"/>
      <c r="C64" s="92"/>
      <c r="D64" s="21" t="s">
        <v>38</v>
      </c>
      <c r="E64" s="12">
        <v>1</v>
      </c>
      <c r="F64" s="12">
        <v>40</v>
      </c>
      <c r="G64" s="12">
        <v>1</v>
      </c>
      <c r="H64" s="14">
        <v>0</v>
      </c>
      <c r="I64" s="24">
        <f t="shared" si="6"/>
        <v>0</v>
      </c>
    </row>
    <row r="65" spans="1:9" ht="33.75" customHeight="1" x14ac:dyDescent="0.25">
      <c r="A65" s="100"/>
      <c r="B65" s="97"/>
      <c r="C65" s="92"/>
      <c r="D65" s="21" t="s">
        <v>122</v>
      </c>
      <c r="E65" s="12">
        <v>1</v>
      </c>
      <c r="F65" s="12">
        <v>40</v>
      </c>
      <c r="G65" s="12">
        <v>1</v>
      </c>
      <c r="H65" s="14">
        <v>0</v>
      </c>
      <c r="I65" s="24">
        <f t="shared" si="6"/>
        <v>0</v>
      </c>
    </row>
    <row r="66" spans="1:9" ht="27.75" customHeight="1" x14ac:dyDescent="0.25">
      <c r="A66" s="100"/>
      <c r="B66" s="97"/>
      <c r="C66" s="92"/>
      <c r="D66" s="21" t="s">
        <v>40</v>
      </c>
      <c r="E66" s="12">
        <v>1</v>
      </c>
      <c r="F66" s="12">
        <v>50</v>
      </c>
      <c r="G66" s="12">
        <v>2</v>
      </c>
      <c r="H66" s="14">
        <v>0</v>
      </c>
      <c r="I66" s="24">
        <f t="shared" si="6"/>
        <v>0</v>
      </c>
    </row>
    <row r="67" spans="1:9" x14ac:dyDescent="0.25">
      <c r="A67" s="100"/>
      <c r="B67" s="97"/>
      <c r="C67" s="92"/>
      <c r="D67" s="21" t="s">
        <v>41</v>
      </c>
      <c r="E67" s="12">
        <v>1</v>
      </c>
      <c r="F67" s="12">
        <v>50</v>
      </c>
      <c r="G67" s="12">
        <v>1</v>
      </c>
      <c r="H67" s="14">
        <v>0</v>
      </c>
      <c r="I67" s="24">
        <f t="shared" si="6"/>
        <v>0</v>
      </c>
    </row>
    <row r="68" spans="1:9" ht="59.25" customHeight="1" x14ac:dyDescent="0.25">
      <c r="A68" s="101"/>
      <c r="B68" s="98"/>
      <c r="C68" s="93"/>
      <c r="D68" s="21" t="s">
        <v>42</v>
      </c>
      <c r="E68" s="12">
        <v>1</v>
      </c>
      <c r="F68" s="12">
        <v>50</v>
      </c>
      <c r="G68" s="12">
        <v>1</v>
      </c>
      <c r="H68" s="14">
        <v>0</v>
      </c>
      <c r="I68" s="24">
        <f t="shared" si="6"/>
        <v>0</v>
      </c>
    </row>
    <row r="69" spans="1:9" x14ac:dyDescent="0.25">
      <c r="A69" s="37" t="s">
        <v>25</v>
      </c>
      <c r="B69" s="15"/>
      <c r="C69" s="15"/>
      <c r="D69" s="15"/>
      <c r="E69" s="15"/>
      <c r="F69" s="15"/>
      <c r="G69" s="7"/>
      <c r="H69" s="8"/>
      <c r="I69" s="8">
        <f>SUM(I55:I68)</f>
        <v>0</v>
      </c>
    </row>
    <row r="70" spans="1:9" x14ac:dyDescent="0.25">
      <c r="A70" s="38" t="s">
        <v>123</v>
      </c>
      <c r="B70" s="57" t="s">
        <v>124</v>
      </c>
      <c r="C70" s="57"/>
      <c r="D70" s="57"/>
      <c r="E70" s="58"/>
      <c r="F70" s="58"/>
      <c r="G70" s="39"/>
      <c r="H70" s="40"/>
      <c r="I70" s="41">
        <f>I8+I21+I27+I34+I41+I53+I69</f>
        <v>0</v>
      </c>
    </row>
    <row r="71" spans="1:9" x14ac:dyDescent="0.25">
      <c r="A71" s="5">
        <v>8</v>
      </c>
      <c r="B71" s="55" t="s">
        <v>125</v>
      </c>
      <c r="C71" s="55"/>
      <c r="D71" s="55"/>
      <c r="E71" s="59"/>
      <c r="F71" s="59"/>
      <c r="G71" s="42"/>
      <c r="H71" s="43"/>
      <c r="I71" s="44"/>
    </row>
    <row r="72" spans="1:9" x14ac:dyDescent="0.25">
      <c r="A72" s="30" t="s">
        <v>126</v>
      </c>
      <c r="B72" s="60" t="s">
        <v>127</v>
      </c>
      <c r="C72" s="60"/>
      <c r="D72" s="60"/>
      <c r="E72" s="61"/>
      <c r="F72" s="61"/>
      <c r="G72" s="33"/>
      <c r="H72" s="45">
        <v>0</v>
      </c>
      <c r="I72" s="46">
        <f>ROUND(I70*H72,0)</f>
        <v>0</v>
      </c>
    </row>
    <row r="73" spans="1:9" x14ac:dyDescent="0.25">
      <c r="A73" s="30" t="s">
        <v>128</v>
      </c>
      <c r="B73" s="60" t="s">
        <v>129</v>
      </c>
      <c r="C73" s="60"/>
      <c r="D73" s="60"/>
      <c r="E73" s="61"/>
      <c r="F73" s="61"/>
      <c r="G73" s="33"/>
      <c r="H73" s="45">
        <v>0</v>
      </c>
      <c r="I73" s="46">
        <f>ROUND(I70*H73,0)</f>
        <v>0</v>
      </c>
    </row>
    <row r="74" spans="1:9" x14ac:dyDescent="0.25">
      <c r="A74" s="47"/>
      <c r="B74" s="55" t="s">
        <v>130</v>
      </c>
      <c r="C74" s="55"/>
      <c r="D74" s="55"/>
      <c r="E74" s="59"/>
      <c r="F74" s="59"/>
      <c r="G74" s="42"/>
      <c r="H74" s="43"/>
      <c r="I74" s="8">
        <f>SUM(I72:I73)</f>
        <v>0</v>
      </c>
    </row>
    <row r="75" spans="1:9" ht="16.5" thickBot="1" x14ac:dyDescent="0.3">
      <c r="A75" s="62"/>
      <c r="B75" s="62" t="s">
        <v>131</v>
      </c>
      <c r="C75" s="62"/>
      <c r="D75" s="62"/>
      <c r="E75" s="62"/>
      <c r="F75" s="62"/>
      <c r="G75" s="48"/>
      <c r="H75" s="49"/>
      <c r="I75" s="50">
        <f>I70+I74</f>
        <v>0</v>
      </c>
    </row>
    <row r="76" spans="1:9" x14ac:dyDescent="0.25">
      <c r="A76" s="5">
        <v>8</v>
      </c>
      <c r="B76" s="61" t="s">
        <v>132</v>
      </c>
      <c r="C76" s="61"/>
      <c r="D76" s="61"/>
      <c r="E76" s="61"/>
      <c r="F76" s="61"/>
      <c r="G76" s="33"/>
      <c r="H76" s="45">
        <v>0.19</v>
      </c>
      <c r="I76" s="46">
        <f>ROUND(I75*H76,0)</f>
        <v>0</v>
      </c>
    </row>
    <row r="77" spans="1:9" ht="16.5" thickBot="1" x14ac:dyDescent="0.3">
      <c r="A77" s="51"/>
      <c r="B77" s="62" t="s">
        <v>133</v>
      </c>
      <c r="C77" s="62"/>
      <c r="D77" s="62"/>
      <c r="E77" s="63"/>
      <c r="F77" s="63"/>
      <c r="G77" s="52"/>
      <c r="H77" s="53"/>
      <c r="I77" s="50">
        <f>I75+I76</f>
        <v>0</v>
      </c>
    </row>
    <row r="80" spans="1:9" ht="216.75" customHeight="1" x14ac:dyDescent="0.25">
      <c r="A80" s="94" t="s">
        <v>137</v>
      </c>
      <c r="B80" s="94"/>
      <c r="C80" s="94"/>
      <c r="D80" s="94"/>
      <c r="E80" s="94"/>
      <c r="F80" s="94"/>
      <c r="G80" s="94"/>
      <c r="H80" s="94"/>
      <c r="I80" s="94"/>
    </row>
    <row r="81" spans="1:8" x14ac:dyDescent="0.25">
      <c r="A81" s="76"/>
      <c r="B81" s="74"/>
      <c r="C81" s="74"/>
      <c r="D81" s="74"/>
      <c r="E81" s="74"/>
      <c r="F81" s="74"/>
      <c r="G81" s="74"/>
      <c r="H81" s="75"/>
    </row>
    <row r="82" spans="1:8" x14ac:dyDescent="0.25">
      <c r="A82" s="76"/>
      <c r="B82" s="74"/>
      <c r="C82" s="74"/>
      <c r="D82" s="74"/>
      <c r="E82" s="74"/>
      <c r="F82" s="74"/>
      <c r="G82" s="74"/>
      <c r="H82" s="75"/>
    </row>
  </sheetData>
  <mergeCells count="21">
    <mergeCell ref="A80:I80"/>
    <mergeCell ref="C43:C52"/>
    <mergeCell ref="B55:B58"/>
    <mergeCell ref="B59:B68"/>
    <mergeCell ref="C59:C68"/>
    <mergeCell ref="A60:A68"/>
    <mergeCell ref="A8:B8"/>
    <mergeCell ref="A9:B9"/>
    <mergeCell ref="A11:A20"/>
    <mergeCell ref="B11:B20"/>
    <mergeCell ref="B28:C28"/>
    <mergeCell ref="B23:B26"/>
    <mergeCell ref="A27:B27"/>
    <mergeCell ref="C11:C20"/>
    <mergeCell ref="A21:B21"/>
    <mergeCell ref="A41:B41"/>
    <mergeCell ref="A43:A52"/>
    <mergeCell ref="B43:B52"/>
    <mergeCell ref="B35:C35"/>
    <mergeCell ref="B29:B33"/>
    <mergeCell ref="A34:B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Catalina Duarte Posso</dc:creator>
  <cp:lastModifiedBy>USER</cp:lastModifiedBy>
  <dcterms:created xsi:type="dcterms:W3CDTF">2021-07-16T19:31:57Z</dcterms:created>
  <dcterms:modified xsi:type="dcterms:W3CDTF">2021-08-13T15:43:06Z</dcterms:modified>
</cp:coreProperties>
</file>