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5CDF22DB-C4A1-49CB-962A-A338FD9F6AB4}" xr6:coauthVersionLast="45" xr6:coauthVersionMax="45" xr10:uidLastSave="{00000000-0000-0000-0000-000000000000}"/>
  <bookViews>
    <workbookView xWindow="-21720" yWindow="-120" windowWidth="21840" windowHeight="13140" xr2:uid="{26DBFC1C-502F-4BFD-ACC2-3A7A16F16A06}"/>
  </bookViews>
  <sheets>
    <sheet name="EL PAUJI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'EL PAUJIL'!$A$1:$H$108</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1" l="1"/>
  <c r="G81" i="1"/>
  <c r="G79" i="1" l="1"/>
  <c r="G82" i="1" s="1"/>
  <c r="C61" i="1"/>
  <c r="C48" i="1"/>
  <c r="C69" i="1" s="1"/>
  <c r="C47" i="1"/>
  <c r="C68" i="1" s="1"/>
  <c r="C46" i="1"/>
  <c r="C67" i="1" s="1"/>
  <c r="C45" i="1"/>
  <c r="C66" i="1" s="1"/>
  <c r="G65" i="1"/>
  <c r="C44" i="1"/>
  <c r="C65" i="1" s="1"/>
  <c r="C43" i="1"/>
  <c r="C64" i="1" s="1"/>
  <c r="G42" i="1"/>
  <c r="C42" i="1"/>
  <c r="C63" i="1" s="1"/>
  <c r="G41" i="1"/>
  <c r="C41" i="1"/>
  <c r="C62" i="1" s="1"/>
  <c r="G61" i="1"/>
  <c r="C40" i="1"/>
  <c r="G39" i="1"/>
  <c r="C39" i="1"/>
  <c r="C60" i="1" s="1"/>
  <c r="C38" i="1"/>
  <c r="C59" i="1" s="1"/>
  <c r="G58" i="1"/>
  <c r="C37" i="1"/>
  <c r="C58" i="1" s="1"/>
  <c r="G57" i="1"/>
  <c r="C36" i="1"/>
  <c r="C57" i="1" s="1"/>
  <c r="G35" i="1"/>
  <c r="C35" i="1"/>
  <c r="C56" i="1" s="1"/>
  <c r="C34" i="1"/>
  <c r="C55" i="1" s="1"/>
  <c r="G25" i="1"/>
  <c r="G23" i="1"/>
  <c r="G22" i="1"/>
  <c r="G21" i="1"/>
  <c r="G20" i="1"/>
  <c r="G19" i="1"/>
  <c r="G18" i="1"/>
  <c r="G16" i="1"/>
  <c r="G15" i="1"/>
  <c r="G14" i="1"/>
  <c r="G13" i="1"/>
  <c r="F3" i="1"/>
  <c r="G63" i="1" l="1"/>
  <c r="G38" i="1"/>
  <c r="G56" i="1"/>
  <c r="G40" i="1"/>
  <c r="G44" i="1"/>
  <c r="G45" i="1"/>
  <c r="G66" i="1"/>
  <c r="G47" i="1"/>
  <c r="G68" i="1"/>
  <c r="G69" i="1"/>
  <c r="G48" i="1"/>
  <c r="G24" i="1"/>
  <c r="G62" i="1"/>
  <c r="G36" i="1"/>
  <c r="G60" i="1"/>
  <c r="G26" i="1"/>
  <c r="G37" i="1"/>
  <c r="G27" i="1"/>
  <c r="G28" i="1" l="1"/>
  <c r="G30" i="1" s="1"/>
  <c r="G34" i="1"/>
  <c r="G49" i="1" s="1"/>
  <c r="G51" i="1" s="1"/>
  <c r="G55" i="1"/>
  <c r="G64" i="1"/>
  <c r="G43" i="1"/>
  <c r="G46" i="1"/>
  <c r="G67" i="1"/>
  <c r="G70" i="1" l="1"/>
  <c r="G72" i="1" s="1"/>
  <c r="G73" i="1" s="1"/>
  <c r="G83" i="1" s="1"/>
  <c r="G84" i="1" s="1"/>
  <c r="G86" i="1" s="1"/>
</calcChain>
</file>

<file path=xl/sharedStrings.xml><?xml version="1.0" encoding="utf-8"?>
<sst xmlns="http://schemas.openxmlformats.org/spreadsheetml/2006/main" count="94" uniqueCount="82">
  <si>
    <t>MEJORAMIENTO VÍA EL PAUJIL - CARTAGENA DEL CHAIRA; ETAPA 3
DEPARTAMENTO DEL   CAQUETÁ A DESARROLLARSE EN LOS MUNICIPIOS DE LA MONTAÑITA, FLORENCIA, SOLITA, CURILLO, EL PAUJIL Y CARTAGENA DEL CHAIRÁ, DEL DEPARTAMENTO DE CAQUETÁ.</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</si>
  <si>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</si>
  <si>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</si>
  <si>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</si>
  <si>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</si>
  <si>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</si>
  <si>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</si>
  <si>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</si>
  <si>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</si>
  <si>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</si>
  <si>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</si>
  <si>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</si>
  <si>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</si>
  <si>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</si>
  <si>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</si>
  <si>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</si>
  <si>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REVISION  Y  AJUSTES DE ESTUDIOS Y  DISEÑOS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</si>
  <si>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</si>
  <si>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</si>
  <si>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</si>
  <si>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</si>
  <si>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</si>
  <si>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</si>
  <si>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Especialista en Pavimentos</t>
  </si>
  <si>
    <t>Profesional Juridico</t>
  </si>
  <si>
    <t>Profesional Ambiental</t>
  </si>
  <si>
    <t>Profesional Social</t>
  </si>
  <si>
    <t>Profesional Civil (Residente de Interventoria)</t>
  </si>
  <si>
    <t>Auxiliar Residente de Obra</t>
  </si>
  <si>
    <t>Profesional HSE</t>
  </si>
  <si>
    <t>Laboratorista</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</si>
  <si>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</si>
  <si>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</si>
  <si>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</si>
  <si>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</si>
  <si>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</si>
  <si>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</si>
  <si>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</si>
  <si>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</si>
  <si>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</si>
  <si>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</si>
  <si>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</si>
  <si>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</si>
  <si>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</si>
  <si>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</si>
  <si>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</si>
  <si>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</si>
  <si>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</si>
  <si>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</si>
  <si>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</si>
  <si>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</si>
  <si>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</si>
  <si>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</si>
  <si>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</si>
  <si>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</si>
  <si>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</si>
  <si>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</si>
  <si>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</si>
  <si>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</si>
  <si>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</si>
  <si>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</si>
  <si>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Viaticos Especialista y Director de Obra</t>
  </si>
  <si>
    <t>DIA</t>
  </si>
  <si>
    <r>
      <t xml:space="preserve">Implementación del protocolo de bioseguridad por covid-19 = </t>
    </r>
    <r>
      <rPr>
        <b/>
        <sz val="8"/>
        <color indexed="12"/>
        <rFont val="Arial"/>
        <family val="2"/>
      </rPr>
      <t>(H)</t>
    </r>
  </si>
  <si>
    <t>COSTO TOTAL = (F) + (G) + (H)</t>
  </si>
  <si>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</si>
  <si>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</si>
  <si>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</si>
  <si>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</si>
  <si>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</si>
  <si>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</si>
  <si>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</si>
  <si>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</si>
  <si>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</si>
  <si>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</si>
  <si>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</si>
  <si>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</si>
  <si>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</si>
  <si>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r>
      <t xml:space="preserve">TOTAL DE COSTOS DE PERSONAL= </t>
    </r>
    <r>
      <rPr>
        <b/>
        <sz val="8"/>
        <color rgb="FF0000FF"/>
        <rFont val="Arial"/>
        <family val="2"/>
      </rPr>
      <t>(D)</t>
    </r>
    <r>
      <rPr>
        <b/>
        <sz val="8"/>
        <rFont val="Arial"/>
        <family val="2"/>
      </rPr>
      <t xml:space="preserve"> = (A)+(B)+(C )</t>
    </r>
  </si>
  <si>
    <t>FIRMAS:</t>
  </si>
  <si>
    <t>Nombre del proponente</t>
  </si>
  <si>
    <t>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</si>
</sst>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 #,##0.0_-;\-* #,##0.0_-;_-* &quot;-&quot;_-;_-@_-"/>
  </numFmts>
  <fonts count="19" x14ac:knownFonts="1">
    <font>
      <sz val="11"/>
      <color theme="1"/>
      <name val="Arial Narrow"/>
      <family val="2"/>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4"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7">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6"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8" fillId="2" borderId="0" xfId="4" applyFont="1" applyFill="1" applyAlignment="1" applyProtection="1">
      <alignment vertical="center" wrapText="1"/>
    </xf>
    <xf numFmtId="0" fontId="9"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5" fillId="0" borderId="14" xfId="4" applyFont="1" applyBorder="1" applyAlignment="1" applyProtection="1">
      <alignment horizontal="center" vertical="center" wrapText="1"/>
    </xf>
    <xf numFmtId="0" fontId="10" fillId="0" borderId="15" xfId="4" quotePrefix="1" applyFont="1" applyFill="1" applyBorder="1" applyAlignment="1" applyProtection="1">
      <alignment horizontal="center" vertical="center" wrapText="1"/>
    </xf>
    <xf numFmtId="0" fontId="10" fillId="0" borderId="17" xfId="4" quotePrefix="1" applyFont="1" applyBorder="1" applyAlignment="1" applyProtection="1">
      <alignment horizontal="center" vertical="center" wrapText="1"/>
    </xf>
    <xf numFmtId="0" fontId="10" fillId="0" borderId="18" xfId="4" quotePrefix="1" applyFont="1" applyBorder="1" applyAlignment="1" applyProtection="1">
      <alignment horizontal="center" vertical="center" wrapText="1"/>
    </xf>
    <xf numFmtId="0" fontId="5" fillId="0" borderId="19" xfId="4" applyFont="1" applyBorder="1" applyAlignment="1" applyProtection="1">
      <alignment horizontal="center" vertical="center" wrapText="1"/>
    </xf>
    <xf numFmtId="0" fontId="10" fillId="0" borderId="3" xfId="4" quotePrefix="1" applyFont="1" applyFill="1" applyBorder="1" applyAlignment="1" applyProtection="1">
      <alignment horizontal="center" vertical="center" wrapText="1"/>
    </xf>
    <xf numFmtId="0" fontId="6" fillId="3" borderId="9"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6" fillId="4" borderId="23" xfId="4" applyFont="1" applyFill="1" applyBorder="1" applyAlignment="1" applyProtection="1">
      <alignment vertical="center" wrapText="1"/>
    </xf>
    <xf numFmtId="0" fontId="6" fillId="4" borderId="24" xfId="4" applyFont="1" applyFill="1" applyBorder="1" applyAlignment="1" applyProtection="1">
      <alignment vertical="center" wrapText="1"/>
    </xf>
    <xf numFmtId="0" fontId="6"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3"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0" borderId="30" xfId="4" applyFont="1" applyFill="1" applyBorder="1" applyAlignment="1" applyProtection="1">
      <alignment horizontal="center" vertical="center" wrapText="1"/>
    </xf>
    <xf numFmtId="0" fontId="5" fillId="4" borderId="9" xfId="4" applyFont="1" applyFill="1" applyBorder="1" applyAlignment="1" applyProtection="1">
      <alignment horizontal="center" vertical="center" wrapText="1"/>
    </xf>
    <xf numFmtId="167" fontId="6"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4" fontId="7" fillId="5" borderId="29" xfId="3" applyNumberFormat="1" applyFont="1" applyFill="1" applyBorder="1" applyAlignment="1" applyProtection="1">
      <alignment vertical="center" wrapText="1"/>
      <protection locked="0"/>
    </xf>
    <xf numFmtId="0" fontId="5" fillId="4" borderId="33" xfId="4" applyFont="1" applyFill="1" applyBorder="1" applyAlignment="1" applyProtection="1">
      <alignment horizontal="center" vertical="center" wrapText="1"/>
    </xf>
    <xf numFmtId="167" fontId="6" fillId="4" borderId="37" xfId="4" applyNumberFormat="1" applyFont="1" applyFill="1" applyBorder="1" applyAlignment="1" applyProtection="1">
      <alignment vertical="center" wrapText="1"/>
    </xf>
    <xf numFmtId="0" fontId="5" fillId="2" borderId="21" xfId="4" applyNumberFormat="1" applyFont="1" applyFill="1" applyBorder="1" applyAlignment="1" applyProtection="1">
      <alignment horizontal="right" vertical="center" wrapText="1"/>
    </xf>
    <xf numFmtId="9" fontId="13" fillId="0" borderId="12" xfId="5" applyFont="1" applyFill="1" applyBorder="1" applyAlignment="1" applyProtection="1">
      <alignment horizontal="center" vertical="center"/>
    </xf>
    <xf numFmtId="167" fontId="6" fillId="4" borderId="0" xfId="6" applyNumberFormat="1" applyFont="1" applyFill="1" applyBorder="1" applyAlignment="1" applyProtection="1">
      <alignment vertical="center" wrapText="1"/>
    </xf>
    <xf numFmtId="0" fontId="5" fillId="0" borderId="1" xfId="4" applyFont="1" applyBorder="1" applyAlignment="1" applyProtection="1">
      <alignment horizontal="center" vertical="center" wrapText="1"/>
    </xf>
    <xf numFmtId="0" fontId="10" fillId="0" borderId="45" xfId="4" quotePrefix="1" applyFont="1" applyFill="1" applyBorder="1" applyAlignment="1" applyProtection="1">
      <alignment horizontal="center" vertical="center" wrapText="1"/>
    </xf>
    <xf numFmtId="0" fontId="6" fillId="4" borderId="24" xfId="4" applyFont="1" applyFill="1" applyBorder="1" applyAlignment="1" applyProtection="1">
      <alignment horizontal="justify" vertical="center" wrapText="1"/>
    </xf>
    <xf numFmtId="167" fontId="5" fillId="4" borderId="28" xfId="4" applyNumberFormat="1" applyFont="1" applyFill="1" applyBorder="1" applyAlignment="1" applyProtection="1">
      <alignment vertical="center" wrapText="1"/>
    </xf>
    <xf numFmtId="2" fontId="5" fillId="4" borderId="28" xfId="4" applyNumberFormat="1" applyFont="1" applyFill="1" applyBorder="1" applyAlignment="1" applyProtection="1">
      <alignment horizontal="center" vertical="center" wrapText="1"/>
    </xf>
    <xf numFmtId="167" fontId="5" fillId="4"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6"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9" xfId="4" applyFont="1" applyFill="1" applyBorder="1" applyAlignment="1" applyProtection="1">
      <alignment horizontal="center" vertical="center" wrapText="1"/>
    </xf>
    <xf numFmtId="0" fontId="5" fillId="4" borderId="51" xfId="4" applyFont="1" applyFill="1" applyBorder="1" applyAlignment="1" applyProtection="1">
      <alignment vertical="center" wrapText="1"/>
    </xf>
    <xf numFmtId="164" fontId="6" fillId="4" borderId="53" xfId="7" applyFont="1" applyFill="1" applyBorder="1" applyAlignment="1" applyProtection="1">
      <alignment vertical="center" wrapText="1"/>
    </xf>
    <xf numFmtId="0" fontId="5" fillId="4" borderId="30" xfId="4" applyFont="1" applyFill="1" applyBorder="1" applyAlignment="1" applyProtection="1">
      <alignment vertical="center" wrapText="1"/>
    </xf>
    <xf numFmtId="164" fontId="6" fillId="4" borderId="29" xfId="7" applyFont="1" applyFill="1" applyBorder="1" applyAlignment="1" applyProtection="1">
      <alignment vertical="center" wrapText="1"/>
    </xf>
    <xf numFmtId="0" fontId="5" fillId="4" borderId="49" xfId="4" applyFont="1" applyFill="1" applyBorder="1" applyAlignment="1" applyProtection="1">
      <alignment vertical="center" wrapText="1"/>
    </xf>
    <xf numFmtId="164" fontId="6"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0" fontId="0" fillId="0" borderId="0" xfId="0" applyProtection="1"/>
    <xf numFmtId="0" fontId="7" fillId="2" borderId="0" xfId="0" applyFont="1" applyFill="1" applyAlignment="1" applyProtection="1">
      <alignment horizontal="center" vertical="center" wrapText="1"/>
    </xf>
    <xf numFmtId="0" fontId="12" fillId="0" borderId="26" xfId="0" applyFont="1" applyBorder="1" applyAlignment="1" applyProtection="1">
      <alignment horizontal="left" vertical="center" wrapText="1" readingOrder="1"/>
    </xf>
    <xf numFmtId="165" fontId="13" fillId="0" borderId="27" xfId="2" applyNumberFormat="1" applyFont="1" applyBorder="1" applyAlignment="1" applyProtection="1">
      <alignment vertical="center"/>
      <protection locked="0"/>
    </xf>
    <xf numFmtId="165" fontId="13" fillId="0" borderId="28" xfId="2" applyNumberFormat="1" applyFont="1" applyBorder="1" applyAlignment="1" applyProtection="1">
      <alignment vertical="center"/>
      <protection locked="0"/>
    </xf>
    <xf numFmtId="0" fontId="5" fillId="0" borderId="9" xfId="4" applyFont="1" applyFill="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42" fontId="5" fillId="2" borderId="0" xfId="9" applyFont="1" applyFill="1" applyBorder="1" applyAlignment="1" applyProtection="1">
      <alignment vertical="center" wrapText="1"/>
    </xf>
    <xf numFmtId="0" fontId="5" fillId="0" borderId="18" xfId="4" applyFont="1" applyFill="1" applyBorder="1" applyAlignment="1" applyProtection="1">
      <alignment horizontal="justify" vertical="center" wrapText="1"/>
    </xf>
    <xf numFmtId="167" fontId="6" fillId="0" borderId="18" xfId="4" applyNumberFormat="1" applyFont="1" applyFill="1" applyBorder="1" applyAlignment="1" applyProtection="1">
      <alignment horizontal="center" vertical="center" wrapText="1"/>
    </xf>
    <xf numFmtId="42" fontId="5" fillId="2" borderId="28" xfId="9" applyFont="1" applyFill="1" applyBorder="1" applyAlignment="1" applyProtection="1">
      <alignment horizontal="center" vertical="center" wrapText="1"/>
      <protection locked="0"/>
    </xf>
    <xf numFmtId="168" fontId="5" fillId="2" borderId="28" xfId="1" applyNumberFormat="1" applyFont="1" applyFill="1" applyBorder="1" applyAlignment="1" applyProtection="1">
      <alignment horizontal="right" vertical="center" wrapText="1"/>
      <protection locked="0"/>
    </xf>
    <xf numFmtId="41" fontId="5" fillId="2" borderId="28" xfId="1" applyFont="1" applyFill="1" applyBorder="1" applyAlignment="1" applyProtection="1">
      <alignment horizontal="right" vertical="center" wrapText="1"/>
      <protection locked="0"/>
    </xf>
    <xf numFmtId="42" fontId="5" fillId="2" borderId="18" xfId="9" applyFont="1" applyFill="1" applyBorder="1" applyAlignment="1" applyProtection="1">
      <alignment horizontal="center" vertical="center" wrapText="1"/>
      <protection locked="0"/>
    </xf>
    <xf numFmtId="41" fontId="5" fillId="2" borderId="18" xfId="1" applyFont="1" applyFill="1" applyBorder="1" applyAlignment="1" applyProtection="1">
      <alignment horizontal="right" vertical="center" wrapText="1"/>
      <protection locked="0"/>
    </xf>
    <xf numFmtId="0" fontId="5" fillId="2" borderId="15" xfId="8" applyFont="1" applyFill="1" applyBorder="1" applyAlignment="1" applyProtection="1">
      <alignment horizontal="justify" vertical="center" wrapText="1"/>
    </xf>
    <xf numFmtId="0" fontId="5" fillId="2" borderId="40" xfId="8" applyFont="1" applyFill="1" applyBorder="1" applyAlignment="1" applyProtection="1">
      <alignment horizontal="justify" vertical="center" wrapText="1"/>
    </xf>
    <xf numFmtId="0" fontId="5" fillId="2" borderId="19" xfId="8" applyFont="1" applyFill="1" applyBorder="1" applyAlignment="1" applyProtection="1">
      <alignment horizontal="justify" vertical="center" wrapText="1"/>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5" fillId="2" borderId="9"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4" xfId="8" applyFont="1" applyFill="1" applyBorder="1" applyAlignment="1" applyProtection="1">
      <alignment horizontal="justify"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6" fillId="4" borderId="52" xfId="4" applyFont="1" applyFill="1" applyBorder="1" applyAlignment="1" applyProtection="1">
      <alignment horizontal="left" vertical="center" wrapText="1"/>
    </xf>
    <xf numFmtId="0" fontId="6" fillId="4" borderId="28" xfId="4" applyFont="1" applyFill="1" applyBorder="1" applyAlignment="1" applyProtection="1">
      <alignment horizontal="left" vertical="center" wrapText="1"/>
    </xf>
    <xf numFmtId="0" fontId="6" fillId="0" borderId="54" xfId="4" applyFont="1" applyFill="1" applyBorder="1" applyAlignment="1" applyProtection="1">
      <alignment horizontal="left" vertical="center" wrapText="1"/>
    </xf>
    <xf numFmtId="0" fontId="6" fillId="0" borderId="46" xfId="4" applyFont="1" applyFill="1" applyBorder="1" applyAlignment="1" applyProtection="1">
      <alignment horizontal="left" vertical="center" wrapText="1"/>
    </xf>
    <xf numFmtId="0" fontId="6" fillId="0" borderId="47" xfId="4" applyFont="1" applyFill="1" applyBorder="1" applyAlignment="1" applyProtection="1">
      <alignment horizontal="left" vertical="center" wrapText="1"/>
    </xf>
    <xf numFmtId="0" fontId="6" fillId="4" borderId="50" xfId="4" applyFont="1" applyFill="1" applyBorder="1" applyAlignment="1" applyProtection="1">
      <alignment horizontal="left" vertical="center" wrapText="1"/>
    </xf>
    <xf numFmtId="0" fontId="5" fillId="0" borderId="42" xfId="4" applyFont="1" applyFill="1" applyBorder="1" applyAlignment="1" applyProtection="1">
      <alignment horizontal="center" vertical="center" wrapText="1"/>
    </xf>
    <xf numFmtId="0" fontId="5" fillId="0" borderId="44"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166" fontId="5" fillId="0" borderId="43" xfId="4" applyNumberFormat="1" applyFont="1" applyBorder="1" applyAlignment="1" applyProtection="1">
      <alignment horizontal="center" vertical="center" wrapText="1"/>
    </xf>
    <xf numFmtId="166" fontId="5" fillId="0" borderId="13" xfId="4" applyNumberFormat="1" applyFont="1" applyBorder="1" applyAlignment="1" applyProtection="1">
      <alignment horizontal="center" vertical="center" wrapText="1"/>
    </xf>
    <xf numFmtId="0" fontId="11" fillId="3" borderId="21" xfId="4" applyFont="1" applyFill="1" applyBorder="1" applyAlignment="1" applyProtection="1">
      <alignment horizontal="left" vertical="center" wrapText="1"/>
    </xf>
    <xf numFmtId="0" fontId="11" fillId="3" borderId="14" xfId="4" applyFont="1" applyFill="1" applyBorder="1" applyAlignment="1" applyProtection="1">
      <alignment horizontal="left" vertical="center" wrapText="1"/>
    </xf>
    <xf numFmtId="0" fontId="6" fillId="4" borderId="31" xfId="4" applyFont="1" applyFill="1" applyBorder="1" applyAlignment="1" applyProtection="1">
      <alignment horizontal="left" vertical="center" wrapText="1"/>
    </xf>
    <xf numFmtId="0" fontId="6" fillId="4" borderId="21" xfId="4" applyFont="1" applyFill="1" applyBorder="1" applyAlignment="1" applyProtection="1">
      <alignment horizontal="left" vertical="center" wrapText="1"/>
    </xf>
    <xf numFmtId="0" fontId="6" fillId="4" borderId="12" xfId="4" applyFont="1" applyFill="1" applyBorder="1" applyAlignment="1" applyProtection="1">
      <alignment horizontal="left" vertical="center" wrapText="1"/>
    </xf>
    <xf numFmtId="0" fontId="6" fillId="4" borderId="26" xfId="4" applyFont="1" applyFill="1" applyBorder="1" applyAlignment="1" applyProtection="1">
      <alignment horizontal="left" vertical="center" wrapText="1"/>
    </xf>
    <xf numFmtId="0" fontId="6" fillId="4" borderId="24" xfId="4" applyFont="1" applyFill="1" applyBorder="1" applyAlignment="1" applyProtection="1">
      <alignment horizontal="left" vertical="center" wrapText="1"/>
    </xf>
    <xf numFmtId="0" fontId="6" fillId="4" borderId="27" xfId="4" applyFont="1" applyFill="1" applyBorder="1" applyAlignment="1" applyProtection="1">
      <alignment horizontal="left" vertical="center" wrapText="1"/>
    </xf>
    <xf numFmtId="0" fontId="6" fillId="4" borderId="34" xfId="4" applyFont="1" applyFill="1" applyBorder="1" applyAlignment="1" applyProtection="1">
      <alignment horizontal="left" vertical="center" wrapText="1"/>
    </xf>
    <xf numFmtId="0" fontId="6" fillId="4" borderId="35" xfId="4" applyFont="1" applyFill="1" applyBorder="1" applyAlignment="1" applyProtection="1">
      <alignment horizontal="left" vertical="center" wrapText="1"/>
    </xf>
    <xf numFmtId="0" fontId="6" fillId="4" borderId="36" xfId="4" applyFont="1" applyFill="1" applyBorder="1" applyAlignment="1" applyProtection="1">
      <alignment horizontal="left" vertical="center" wrapText="1"/>
    </xf>
    <xf numFmtId="0" fontId="10" fillId="0" borderId="2" xfId="4" quotePrefix="1" applyFont="1" applyFill="1" applyBorder="1" applyAlignment="1" applyProtection="1">
      <alignment horizontal="right" vertical="center" wrapText="1"/>
    </xf>
    <xf numFmtId="0" fontId="10" fillId="0" borderId="20" xfId="4" quotePrefix="1" applyFont="1" applyFill="1" applyBorder="1" applyAlignment="1" applyProtection="1">
      <alignment horizontal="right" vertical="center" wrapText="1"/>
    </xf>
    <xf numFmtId="0" fontId="6" fillId="4" borderId="4" xfId="4" applyFont="1" applyFill="1" applyBorder="1" applyAlignment="1" applyProtection="1">
      <alignment horizontal="center" vertical="center" wrapText="1"/>
    </xf>
    <xf numFmtId="0" fontId="6" fillId="4" borderId="38" xfId="4" applyFont="1" applyFill="1" applyBorder="1" applyAlignment="1" applyProtection="1">
      <alignment horizontal="center" vertical="center" wrapText="1"/>
    </xf>
    <xf numFmtId="0" fontId="6" fillId="4" borderId="8" xfId="4" applyFont="1" applyFill="1" applyBorder="1" applyAlignment="1" applyProtection="1">
      <alignment horizontal="center" vertical="center" wrapText="1"/>
    </xf>
    <xf numFmtId="0" fontId="6" fillId="4" borderId="15" xfId="4" applyFont="1" applyFill="1" applyBorder="1" applyAlignment="1" applyProtection="1">
      <alignment horizontal="center" vertical="center" wrapText="1"/>
    </xf>
    <xf numFmtId="0" fontId="6" fillId="4" borderId="40" xfId="4" applyFont="1" applyFill="1" applyBorder="1" applyAlignment="1" applyProtection="1">
      <alignment horizontal="center" vertical="center" wrapText="1"/>
    </xf>
    <xf numFmtId="0" fontId="6" fillId="4" borderId="19" xfId="4" applyFont="1" applyFill="1" applyBorder="1" applyAlignment="1" applyProtection="1">
      <alignment horizontal="center" vertical="center" wrapText="1"/>
    </xf>
    <xf numFmtId="167" fontId="6" fillId="4" borderId="39" xfId="4" applyNumberFormat="1" applyFont="1" applyFill="1" applyBorder="1" applyAlignment="1" applyProtection="1">
      <alignment horizontal="center" vertical="center" wrapText="1"/>
    </xf>
    <xf numFmtId="167" fontId="6" fillId="4" borderId="41" xfId="4" applyNumberFormat="1"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8" fillId="2" borderId="0" xfId="4" applyFont="1" applyFill="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horizontal="left" vertical="center"/>
    </xf>
    <xf numFmtId="0" fontId="18" fillId="2" borderId="0" xfId="4" applyNumberFormat="1" applyFont="1" applyFill="1" applyBorder="1" applyAlignment="1" applyProtection="1">
      <alignment horizontal="center" vertical="center" wrapText="1"/>
    </xf>
    <xf numFmtId="0" fontId="18" fillId="2" borderId="0" xfId="4" applyNumberFormat="1" applyFont="1" applyFill="1" applyBorder="1" applyAlignment="1" applyProtection="1">
      <alignment horizontal="center" vertical="center" wrapText="1"/>
    </xf>
  </cellXfs>
  <cellStyles count="11">
    <cellStyle name="Millares [0]" xfId="1" builtinId="6"/>
    <cellStyle name="Millares 2 2" xfId="6" xr:uid="{E7CAE8F7-A88A-4A46-93BD-6BDD133BC20B}"/>
    <cellStyle name="Moneda" xfId="2" builtinId="4"/>
    <cellStyle name="Moneda [0]" xfId="9" builtinId="7"/>
    <cellStyle name="Moneda 3 4" xfId="7" xr:uid="{C8B9B85C-A2B6-40E7-95B0-E6619D0DF6B7}"/>
    <cellStyle name="Normal" xfId="0" builtinId="0"/>
    <cellStyle name="Normal 3" xfId="4" xr:uid="{05E3FFC0-95E6-4651-8E7B-52469B381297}"/>
    <cellStyle name="Normal 3 11 2" xfId="8" xr:uid="{AF80AA86-B7F8-4F0E-A3D3-FA385D80EF8C}"/>
    <cellStyle name="Normal_ESTABLECIMIENTO Y MANTENIMIENTO" xfId="10" xr:uid="{04FB114D-7060-4AEC-90AF-DB35FE3365B0}"/>
    <cellStyle name="Porcentaje" xfId="3" builtinId="5"/>
    <cellStyle name="Porcentaje 2 2 2" xfId="5" xr:uid="{FF8B85E2-4F12-413E-BE4F-3E06E5F244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7CDF-1CF8-4998-922B-7A24CF299924}">
  <sheetPr>
    <tabColor theme="6" tint="-0.249977111117893"/>
  </sheetPr>
  <dimension ref="B1:HK107"/>
  <sheetViews>
    <sheetView showGridLines="0" tabSelected="1" view="pageBreakPreview" topLeftCell="A78" zoomScaleNormal="100" zoomScaleSheetLayoutView="100" workbookViewId="0">
      <selection activeCell="G72" sqref="G72"/>
    </sheetView>
  </sheetViews>
  <sheetFormatPr baseColWidth="10" defaultColWidth="12.5703125" defaultRowHeight="16.5" x14ac:dyDescent="0.3"/>
  <cols>
    <col min="1" max="1" width="1.85546875" style="2" customWidth="1"/>
    <col min="2" max="2" width="9.7109375" style="53" customWidth="1"/>
    <col min="3" max="3" width="48.5703125" style="54" customWidth="1"/>
    <col min="4" max="4" width="15.85546875" style="54" customWidth="1"/>
    <col min="5" max="5" width="13.7109375" style="55" customWidth="1"/>
    <col min="6" max="6" width="13.7109375" style="1" customWidth="1"/>
    <col min="7" max="7" width="21" style="1" customWidth="1"/>
    <col min="8" max="8" width="2" style="56" customWidth="1"/>
    <col min="9" max="9" width="14.5703125" style="1" customWidth="1"/>
    <col min="10" max="219" width="11.5703125" style="1" customWidth="1"/>
    <col min="220" max="16384" width="12.5703125" style="2"/>
  </cols>
  <sheetData>
    <row r="1" spans="2:219" ht="43.5" customHeight="1" x14ac:dyDescent="0.3">
      <c r="B1" s="122" t="s">
        <v>0</v>
      </c>
      <c r="C1" s="122"/>
      <c r="D1" s="122"/>
      <c r="E1" s="122"/>
      <c r="F1" s="122"/>
      <c r="G1" s="122"/>
    </row>
    <row r="2" spans="2:219" ht="17.25" thickBot="1" x14ac:dyDescent="0.35">
      <c r="B2" s="123"/>
      <c r="C2" s="123"/>
      <c r="D2" s="123"/>
      <c r="E2" s="123"/>
      <c r="F2" s="123"/>
      <c r="G2" s="123"/>
      <c r="I2" s="1" t="s">
        <v>1</v>
      </c>
    </row>
    <row r="3" spans="2:219" ht="15" customHeight="1" thickBot="1" x14ac:dyDescent="0.35">
      <c r="B3" s="123"/>
      <c r="C3" s="123"/>
      <c r="D3" s="123"/>
      <c r="E3" s="124"/>
      <c r="F3" s="125" t="str">
        <f>+CONCATENATE(I2,SUM(G10,G31,G52),I3)</f>
        <v>PLAZO: 15 MESES</v>
      </c>
      <c r="G3" s="126"/>
      <c r="I3" s="1" t="s">
        <v>2</v>
      </c>
    </row>
    <row r="4" spans="2:219" ht="11.25" customHeight="1" x14ac:dyDescent="0.3">
      <c r="B4" s="57"/>
      <c r="C4" s="57"/>
      <c r="D4" s="57"/>
      <c r="E4" s="57"/>
      <c r="F4" s="3"/>
      <c r="G4" s="3"/>
    </row>
    <row r="5" spans="2:219" s="4" customFormat="1" ht="11.25" customHeight="1" x14ac:dyDescent="0.3">
      <c r="B5" s="127" t="s">
        <v>3</v>
      </c>
      <c r="C5" s="127"/>
      <c r="D5" s="127"/>
      <c r="E5" s="127"/>
      <c r="F5" s="127"/>
      <c r="G5" s="127"/>
      <c r="H5" s="56"/>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row>
    <row r="6" spans="2:219" s="4" customFormat="1" ht="14.25" customHeight="1" thickBot="1" x14ac:dyDescent="0.35">
      <c r="B6" s="5"/>
      <c r="C6" s="6"/>
      <c r="D6" s="6"/>
      <c r="E6" s="6"/>
      <c r="F6" s="6"/>
      <c r="G6" s="6"/>
      <c r="H6" s="56"/>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row>
    <row r="7" spans="2:219" s="4" customFormat="1" ht="16.5" customHeight="1" x14ac:dyDescent="0.3">
      <c r="B7" s="128" t="s">
        <v>4</v>
      </c>
      <c r="C7" s="130" t="s">
        <v>5</v>
      </c>
      <c r="D7" s="131"/>
      <c r="E7" s="62" t="s">
        <v>6</v>
      </c>
      <c r="F7" s="7" t="s">
        <v>7</v>
      </c>
      <c r="G7" s="8" t="s">
        <v>8</v>
      </c>
      <c r="H7" s="56"/>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2:219" s="4" customFormat="1" ht="16.5" customHeight="1" x14ac:dyDescent="0.3">
      <c r="B8" s="129"/>
      <c r="C8" s="132"/>
      <c r="D8" s="133"/>
      <c r="E8" s="9" t="s">
        <v>9</v>
      </c>
      <c r="F8" s="10" t="s">
        <v>10</v>
      </c>
      <c r="G8" s="11" t="s">
        <v>11</v>
      </c>
      <c r="H8" s="56"/>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row>
    <row r="9" spans="2:219" s="4" customFormat="1" ht="17.25" customHeight="1" thickBot="1" x14ac:dyDescent="0.35">
      <c r="B9" s="12" t="s">
        <v>12</v>
      </c>
      <c r="C9" s="134"/>
      <c r="D9" s="135"/>
      <c r="E9" s="13" t="s">
        <v>13</v>
      </c>
      <c r="F9" s="14" t="s">
        <v>14</v>
      </c>
      <c r="G9" s="15" t="s">
        <v>15</v>
      </c>
      <c r="H9" s="56"/>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row>
    <row r="10" spans="2:219" s="4" customFormat="1" ht="12" customHeight="1" thickBot="1" x14ac:dyDescent="0.35">
      <c r="B10" s="112" t="s">
        <v>16</v>
      </c>
      <c r="C10" s="113"/>
      <c r="D10" s="113"/>
      <c r="E10" s="113"/>
      <c r="F10" s="113"/>
      <c r="G10" s="16">
        <v>0.5</v>
      </c>
      <c r="H10" s="5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row>
    <row r="11" spans="2:219" s="4" customFormat="1" x14ac:dyDescent="0.3">
      <c r="B11" s="17"/>
      <c r="C11" s="101" t="s">
        <v>17</v>
      </c>
      <c r="D11" s="101"/>
      <c r="E11" s="101"/>
      <c r="F11" s="101"/>
      <c r="G11" s="102"/>
      <c r="H11" s="56"/>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2:219" s="4" customFormat="1" x14ac:dyDescent="0.3">
      <c r="B12" s="18"/>
      <c r="C12" s="19" t="s">
        <v>18</v>
      </c>
      <c r="D12" s="19"/>
      <c r="E12" s="20"/>
      <c r="F12" s="20"/>
      <c r="G12" s="21"/>
      <c r="H12" s="5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2:219" s="4" customFormat="1" x14ac:dyDescent="0.3">
      <c r="B13" s="22">
        <v>1</v>
      </c>
      <c r="C13" s="58" t="s">
        <v>19</v>
      </c>
      <c r="D13" s="23"/>
      <c r="E13" s="59"/>
      <c r="F13" s="24">
        <v>0.25</v>
      </c>
      <c r="G13" s="25">
        <f>+ROUND(B13*E13*F13*$G$10,0)</f>
        <v>0</v>
      </c>
      <c r="H13" s="5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2:219" s="4" customFormat="1" hidden="1" x14ac:dyDescent="0.3">
      <c r="B14" s="26"/>
      <c r="C14" s="58" t="s">
        <v>20</v>
      </c>
      <c r="D14" s="23"/>
      <c r="E14" s="59"/>
      <c r="F14" s="24"/>
      <c r="G14" s="25">
        <f t="shared" ref="G14:G27" si="0">+ROUND(B14*E14*F14*$G$10,0)</f>
        <v>0</v>
      </c>
      <c r="H14" s="5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2:219" s="4" customFormat="1" hidden="1" x14ac:dyDescent="0.3">
      <c r="B15" s="26"/>
      <c r="C15" s="58" t="s">
        <v>21</v>
      </c>
      <c r="D15" s="23"/>
      <c r="E15" s="59"/>
      <c r="F15" s="24"/>
      <c r="G15" s="25">
        <f t="shared" si="0"/>
        <v>0</v>
      </c>
      <c r="H15" s="5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2:219" s="4" customFormat="1" hidden="1" x14ac:dyDescent="0.3">
      <c r="B16" s="26"/>
      <c r="C16" s="58" t="s">
        <v>22</v>
      </c>
      <c r="D16" s="23"/>
      <c r="E16" s="59"/>
      <c r="F16" s="24"/>
      <c r="G16" s="25">
        <f t="shared" si="0"/>
        <v>0</v>
      </c>
      <c r="H16" s="5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s="4" customFormat="1" hidden="1" x14ac:dyDescent="0.3">
      <c r="B17" s="26"/>
      <c r="C17" s="58" t="s">
        <v>23</v>
      </c>
      <c r="D17" s="23"/>
      <c r="E17" s="59"/>
      <c r="F17" s="24"/>
      <c r="G17" s="25"/>
      <c r="H17" s="5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s="4" customFormat="1" hidden="1" x14ac:dyDescent="0.3">
      <c r="B18" s="26"/>
      <c r="C18" s="58" t="s">
        <v>24</v>
      </c>
      <c r="D18" s="23"/>
      <c r="E18" s="59"/>
      <c r="F18" s="24"/>
      <c r="G18" s="25">
        <f t="shared" si="0"/>
        <v>0</v>
      </c>
      <c r="H18" s="5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s="4" customFormat="1" x14ac:dyDescent="0.3">
      <c r="B19" s="26">
        <v>1</v>
      </c>
      <c r="C19" s="58" t="s">
        <v>25</v>
      </c>
      <c r="D19" s="23"/>
      <c r="E19" s="60"/>
      <c r="F19" s="24">
        <v>0.5</v>
      </c>
      <c r="G19" s="25">
        <f t="shared" si="0"/>
        <v>0</v>
      </c>
      <c r="H19" s="5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s="4" customFormat="1" x14ac:dyDescent="0.3">
      <c r="B20" s="26">
        <v>1</v>
      </c>
      <c r="C20" s="58" t="s">
        <v>26</v>
      </c>
      <c r="D20" s="23"/>
      <c r="E20" s="60"/>
      <c r="F20" s="24">
        <v>0.5</v>
      </c>
      <c r="G20" s="25">
        <f t="shared" si="0"/>
        <v>0</v>
      </c>
      <c r="H20" s="56"/>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s="4" customFormat="1" x14ac:dyDescent="0.3">
      <c r="B21" s="26">
        <v>1</v>
      </c>
      <c r="C21" s="58" t="s">
        <v>27</v>
      </c>
      <c r="D21" s="23"/>
      <c r="E21" s="60"/>
      <c r="F21" s="24">
        <v>1</v>
      </c>
      <c r="G21" s="25">
        <f t="shared" si="0"/>
        <v>0</v>
      </c>
      <c r="H21" s="56"/>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s="4" customFormat="1" hidden="1" x14ac:dyDescent="0.3">
      <c r="B22" s="26"/>
      <c r="C22" s="58" t="s">
        <v>28</v>
      </c>
      <c r="D22" s="23"/>
      <c r="E22" s="60"/>
      <c r="F22" s="24"/>
      <c r="G22" s="25">
        <f t="shared" si="0"/>
        <v>0</v>
      </c>
      <c r="H22" s="56"/>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s="4" customFormat="1" x14ac:dyDescent="0.3">
      <c r="B23" s="26">
        <v>1</v>
      </c>
      <c r="C23" s="58" t="s">
        <v>29</v>
      </c>
      <c r="D23" s="23"/>
      <c r="E23" s="60"/>
      <c r="F23" s="24">
        <v>0.5</v>
      </c>
      <c r="G23" s="25">
        <f t="shared" si="0"/>
        <v>0</v>
      </c>
      <c r="H23" s="56"/>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s="4" customFormat="1" hidden="1" x14ac:dyDescent="0.3">
      <c r="B24" s="26"/>
      <c r="C24" s="58" t="s">
        <v>30</v>
      </c>
      <c r="D24" s="23"/>
      <c r="E24" s="60"/>
      <c r="F24" s="24"/>
      <c r="G24" s="25">
        <f t="shared" si="0"/>
        <v>0</v>
      </c>
      <c r="H24" s="56"/>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s="4" customFormat="1" hidden="1" x14ac:dyDescent="0.3">
      <c r="B25" s="26"/>
      <c r="C25" s="58" t="s">
        <v>31</v>
      </c>
      <c r="D25" s="23"/>
      <c r="E25" s="60"/>
      <c r="F25" s="24"/>
      <c r="G25" s="25">
        <f t="shared" si="0"/>
        <v>0</v>
      </c>
      <c r="H25" s="5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s="4" customFormat="1" hidden="1" x14ac:dyDescent="0.3">
      <c r="B26" s="26"/>
      <c r="C26" s="58" t="s">
        <v>32</v>
      </c>
      <c r="D26" s="23"/>
      <c r="E26" s="60"/>
      <c r="F26" s="24"/>
      <c r="G26" s="25">
        <f t="shared" si="0"/>
        <v>0</v>
      </c>
      <c r="H26" s="5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s="4" customFormat="1" x14ac:dyDescent="0.3">
      <c r="B27" s="26">
        <v>1</v>
      </c>
      <c r="C27" s="58" t="s">
        <v>33</v>
      </c>
      <c r="D27" s="23"/>
      <c r="E27" s="60"/>
      <c r="F27" s="24">
        <v>1</v>
      </c>
      <c r="G27" s="25">
        <f t="shared" si="0"/>
        <v>0</v>
      </c>
      <c r="H27" s="5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s="4" customFormat="1" x14ac:dyDescent="0.3">
      <c r="B28" s="27"/>
      <c r="C28" s="103" t="s">
        <v>34</v>
      </c>
      <c r="D28" s="104"/>
      <c r="E28" s="104"/>
      <c r="F28" s="105"/>
      <c r="G28" s="28">
        <f>SUM(G12:G27)</f>
        <v>0</v>
      </c>
      <c r="H28" s="56"/>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s="4" customFormat="1" x14ac:dyDescent="0.3">
      <c r="B29" s="29"/>
      <c r="C29" s="106" t="s">
        <v>35</v>
      </c>
      <c r="D29" s="107"/>
      <c r="E29" s="107"/>
      <c r="F29" s="108"/>
      <c r="G29" s="30"/>
      <c r="H29" s="56"/>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s="4" customFormat="1" ht="17.25" thickBot="1" x14ac:dyDescent="0.35">
      <c r="B30" s="31"/>
      <c r="C30" s="109" t="s">
        <v>36</v>
      </c>
      <c r="D30" s="110"/>
      <c r="E30" s="110"/>
      <c r="F30" s="111"/>
      <c r="G30" s="32">
        <f>ROUND(+G28*(G29),0)</f>
        <v>0</v>
      </c>
      <c r="H30" s="5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s="4" customFormat="1" ht="12" customHeight="1" thickBot="1" x14ac:dyDescent="0.35">
      <c r="B31" s="112" t="s">
        <v>37</v>
      </c>
      <c r="C31" s="113"/>
      <c r="D31" s="113"/>
      <c r="E31" s="113"/>
      <c r="F31" s="113"/>
      <c r="G31" s="16">
        <v>13</v>
      </c>
      <c r="H31" s="56"/>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s="4" customFormat="1" x14ac:dyDescent="0.3">
      <c r="B32" s="17"/>
      <c r="C32" s="101" t="s">
        <v>17</v>
      </c>
      <c r="D32" s="101"/>
      <c r="E32" s="101"/>
      <c r="F32" s="101"/>
      <c r="G32" s="102"/>
      <c r="H32" s="5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19" s="4" customFormat="1" x14ac:dyDescent="0.3">
      <c r="B33" s="18"/>
      <c r="C33" s="20" t="s">
        <v>18</v>
      </c>
      <c r="D33" s="20"/>
      <c r="E33" s="20"/>
      <c r="F33" s="20"/>
      <c r="G33" s="21"/>
      <c r="H33" s="5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19" s="4" customFormat="1" x14ac:dyDescent="0.3">
      <c r="B34" s="26">
        <v>1</v>
      </c>
      <c r="C34" s="58" t="str">
        <f t="shared" ref="C34:C48" si="1">+C13</f>
        <v>Director de Interventoria (Especialista Pavimentos/Geotecnia)</v>
      </c>
      <c r="D34" s="23"/>
      <c r="E34" s="60"/>
      <c r="F34" s="24">
        <v>0.25</v>
      </c>
      <c r="G34" s="25">
        <f>+ROUND(B34*E34*F34*$G$31,0)</f>
        <v>0</v>
      </c>
      <c r="H34" s="56"/>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19" s="4" customFormat="1" x14ac:dyDescent="0.3">
      <c r="B35" s="26">
        <v>1</v>
      </c>
      <c r="C35" s="58" t="str">
        <f t="shared" si="1"/>
        <v>Profesional Especialista en Diseño de Vias</v>
      </c>
      <c r="D35" s="23"/>
      <c r="E35" s="60"/>
      <c r="F35" s="24">
        <v>0.2</v>
      </c>
      <c r="G35" s="25">
        <f t="shared" ref="G35:G48" si="2">+ROUND(B35*E35*F35*$G$31,0)</f>
        <v>0</v>
      </c>
      <c r="H35" s="56"/>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s="4" customFormat="1" x14ac:dyDescent="0.3">
      <c r="B36" s="26">
        <v>1</v>
      </c>
      <c r="C36" s="58" t="str">
        <f t="shared" si="1"/>
        <v>Profesional Especialista en Estructuras</v>
      </c>
      <c r="D36" s="23"/>
      <c r="E36" s="60"/>
      <c r="F36" s="24">
        <v>0.2</v>
      </c>
      <c r="G36" s="25">
        <f t="shared" si="2"/>
        <v>0</v>
      </c>
      <c r="H36" s="56"/>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s="4" customFormat="1" x14ac:dyDescent="0.3">
      <c r="B37" s="26">
        <v>1</v>
      </c>
      <c r="C37" s="58" t="str">
        <f t="shared" si="1"/>
        <v>Profesional Especialista en Hidraulica e Hidrologia</v>
      </c>
      <c r="D37" s="23"/>
      <c r="E37" s="60"/>
      <c r="F37" s="24">
        <v>0.15</v>
      </c>
      <c r="G37" s="25">
        <f t="shared" si="2"/>
        <v>0</v>
      </c>
      <c r="H37" s="56"/>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s="4" customFormat="1" x14ac:dyDescent="0.3">
      <c r="B38" s="26">
        <v>1</v>
      </c>
      <c r="C38" s="58" t="str">
        <f t="shared" si="1"/>
        <v>Profesional Especialista en Pavimentos</v>
      </c>
      <c r="D38" s="23"/>
      <c r="E38" s="60"/>
      <c r="F38" s="24">
        <v>0.15</v>
      </c>
      <c r="G38" s="25">
        <f t="shared" si="2"/>
        <v>0</v>
      </c>
      <c r="H38" s="56"/>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s="4" customFormat="1" x14ac:dyDescent="0.3">
      <c r="B39" s="26">
        <v>1</v>
      </c>
      <c r="C39" s="58" t="str">
        <f t="shared" si="1"/>
        <v>Profesional Juridico</v>
      </c>
      <c r="D39" s="23"/>
      <c r="E39" s="60"/>
      <c r="F39" s="24">
        <v>0.15</v>
      </c>
      <c r="G39" s="25">
        <f t="shared" si="2"/>
        <v>0</v>
      </c>
      <c r="H39" s="56"/>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19" s="4" customFormat="1" x14ac:dyDescent="0.3">
      <c r="B40" s="26">
        <v>1</v>
      </c>
      <c r="C40" s="58" t="str">
        <f t="shared" si="1"/>
        <v>Profesional Ambiental</v>
      </c>
      <c r="D40" s="23"/>
      <c r="E40" s="60"/>
      <c r="F40" s="24">
        <v>1</v>
      </c>
      <c r="G40" s="25">
        <f>+ROUND(B40*E40*F40*$G$31,0)</f>
        <v>0</v>
      </c>
      <c r="H40" s="56"/>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19" s="4" customFormat="1" x14ac:dyDescent="0.3">
      <c r="B41" s="26">
        <v>1</v>
      </c>
      <c r="C41" s="58" t="str">
        <f t="shared" si="1"/>
        <v>Profesional Social</v>
      </c>
      <c r="D41" s="23"/>
      <c r="E41" s="60"/>
      <c r="F41" s="24">
        <v>1</v>
      </c>
      <c r="G41" s="25">
        <f t="shared" si="2"/>
        <v>0</v>
      </c>
      <c r="H41" s="56"/>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19" s="4" customFormat="1" x14ac:dyDescent="0.3">
      <c r="B42" s="61">
        <v>1</v>
      </c>
      <c r="C42" s="58" t="str">
        <f t="shared" si="1"/>
        <v>Profesional Civil (Residente de Interventoria)</v>
      </c>
      <c r="D42" s="33"/>
      <c r="E42" s="60"/>
      <c r="F42" s="34">
        <v>1</v>
      </c>
      <c r="G42" s="25">
        <f t="shared" si="2"/>
        <v>0</v>
      </c>
      <c r="H42" s="56"/>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19" s="4" customFormat="1" x14ac:dyDescent="0.3">
      <c r="B43" s="61">
        <v>1</v>
      </c>
      <c r="C43" s="58" t="str">
        <f t="shared" si="1"/>
        <v>Auxiliar Residente de Obra</v>
      </c>
      <c r="D43" s="33"/>
      <c r="E43" s="60"/>
      <c r="F43" s="34">
        <v>1</v>
      </c>
      <c r="G43" s="25">
        <f t="shared" si="2"/>
        <v>0</v>
      </c>
      <c r="H43" s="56"/>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s="4" customFormat="1" x14ac:dyDescent="0.3">
      <c r="B44" s="61">
        <v>1</v>
      </c>
      <c r="C44" s="58" t="str">
        <f t="shared" si="1"/>
        <v>Profesional HSE</v>
      </c>
      <c r="D44" s="33"/>
      <c r="E44" s="60"/>
      <c r="F44" s="34">
        <v>1</v>
      </c>
      <c r="G44" s="25">
        <f t="shared" si="2"/>
        <v>0</v>
      </c>
      <c r="H44" s="56"/>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19" s="4" customFormat="1" x14ac:dyDescent="0.3">
      <c r="B45" s="61">
        <v>1</v>
      </c>
      <c r="C45" s="58" t="str">
        <f t="shared" si="1"/>
        <v>Laboratorista</v>
      </c>
      <c r="D45" s="33"/>
      <c r="E45" s="60"/>
      <c r="F45" s="34">
        <v>1</v>
      </c>
      <c r="G45" s="25">
        <f t="shared" si="2"/>
        <v>0</v>
      </c>
      <c r="H45" s="56"/>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19" s="4" customFormat="1" x14ac:dyDescent="0.3">
      <c r="B46" s="61">
        <v>1</v>
      </c>
      <c r="C46" s="58" t="str">
        <f t="shared" si="1"/>
        <v>Topografo</v>
      </c>
      <c r="D46" s="33"/>
      <c r="E46" s="60"/>
      <c r="F46" s="34">
        <v>1</v>
      </c>
      <c r="G46" s="25">
        <f t="shared" si="2"/>
        <v>0</v>
      </c>
      <c r="H46" s="56"/>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19" s="4" customFormat="1" x14ac:dyDescent="0.3">
      <c r="B47" s="61">
        <v>1</v>
      </c>
      <c r="C47" s="58" t="str">
        <f t="shared" si="1"/>
        <v>Cadenero</v>
      </c>
      <c r="D47" s="33"/>
      <c r="E47" s="60"/>
      <c r="F47" s="34">
        <v>1</v>
      </c>
      <c r="G47" s="25">
        <f t="shared" si="2"/>
        <v>0</v>
      </c>
      <c r="H47" s="56"/>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2:219" s="4" customFormat="1" x14ac:dyDescent="0.3">
      <c r="B48" s="61">
        <v>1</v>
      </c>
      <c r="C48" s="58" t="str">
        <f t="shared" si="1"/>
        <v>Profesional Control Documental</v>
      </c>
      <c r="D48" s="33"/>
      <c r="E48" s="60"/>
      <c r="F48" s="34">
        <v>1</v>
      </c>
      <c r="G48" s="25">
        <f t="shared" si="2"/>
        <v>0</v>
      </c>
      <c r="H48" s="56"/>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row>
    <row r="49" spans="2:219" s="4" customFormat="1" x14ac:dyDescent="0.3">
      <c r="B49" s="27"/>
      <c r="C49" s="103" t="s">
        <v>34</v>
      </c>
      <c r="D49" s="104"/>
      <c r="E49" s="104"/>
      <c r="F49" s="105"/>
      <c r="G49" s="28">
        <f>SUM(G33:G48)</f>
        <v>0</v>
      </c>
      <c r="H49" s="56"/>
      <c r="I49" s="35"/>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row>
    <row r="50" spans="2:219" s="4" customFormat="1" x14ac:dyDescent="0.3">
      <c r="B50" s="29"/>
      <c r="C50" s="106" t="s">
        <v>35</v>
      </c>
      <c r="D50" s="107"/>
      <c r="E50" s="107"/>
      <c r="F50" s="108"/>
      <c r="G50" s="30"/>
      <c r="H50" s="5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row>
    <row r="51" spans="2:219" s="4" customFormat="1" ht="17.25" thickBot="1" x14ac:dyDescent="0.35">
      <c r="B51" s="31"/>
      <c r="C51" s="109" t="s">
        <v>38</v>
      </c>
      <c r="D51" s="110"/>
      <c r="E51" s="110"/>
      <c r="F51" s="111"/>
      <c r="G51" s="32">
        <f>ROUND(+G49*(G50),0)</f>
        <v>0</v>
      </c>
      <c r="H51" s="56"/>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row>
    <row r="52" spans="2:219" s="4" customFormat="1" ht="12" customHeight="1" thickBot="1" x14ac:dyDescent="0.35">
      <c r="B52" s="112" t="s">
        <v>39</v>
      </c>
      <c r="C52" s="113"/>
      <c r="D52" s="113"/>
      <c r="E52" s="113"/>
      <c r="F52" s="113"/>
      <c r="G52" s="16">
        <v>1.5</v>
      </c>
      <c r="H52" s="56"/>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2:219" s="4" customFormat="1" x14ac:dyDescent="0.3">
      <c r="B53" s="17"/>
      <c r="C53" s="101" t="s">
        <v>17</v>
      </c>
      <c r="D53" s="101"/>
      <c r="E53" s="101"/>
      <c r="F53" s="101"/>
      <c r="G53" s="102"/>
      <c r="H53" s="56"/>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2:219" s="4" customFormat="1" x14ac:dyDescent="0.3">
      <c r="B54" s="18"/>
      <c r="C54" s="20" t="s">
        <v>18</v>
      </c>
      <c r="D54" s="20"/>
      <c r="E54" s="20"/>
      <c r="F54" s="20"/>
      <c r="G54" s="21"/>
      <c r="H54" s="56"/>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row>
    <row r="55" spans="2:219" s="4" customFormat="1" x14ac:dyDescent="0.3">
      <c r="B55" s="26">
        <v>1</v>
      </c>
      <c r="C55" s="58" t="str">
        <f>+C34</f>
        <v>Director de Interventoria (Especialista Pavimentos/Geotecnia)</v>
      </c>
      <c r="D55" s="23"/>
      <c r="E55" s="60"/>
      <c r="F55" s="24">
        <v>0.25</v>
      </c>
      <c r="G55" s="25">
        <f>+ROUND(B55*E55*F55*$G$52,0)</f>
        <v>0</v>
      </c>
      <c r="H55" s="56"/>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row r="56" spans="2:219" s="4" customFormat="1" hidden="1" x14ac:dyDescent="0.3">
      <c r="B56" s="26"/>
      <c r="C56" s="58" t="str">
        <f>+C35</f>
        <v>Profesional Especialista en Diseño de Vias</v>
      </c>
      <c r="D56" s="23"/>
      <c r="E56" s="60"/>
      <c r="F56" s="24"/>
      <c r="G56" s="25">
        <f t="shared" ref="G56:G69" si="3">+ROUND(B56*E56*F56*$G$52,0)</f>
        <v>0</v>
      </c>
      <c r="H56" s="56"/>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2:219" s="4" customFormat="1" hidden="1" x14ac:dyDescent="0.3">
      <c r="B57" s="26"/>
      <c r="C57" s="58" t="str">
        <f>+C36</f>
        <v>Profesional Especialista en Estructuras</v>
      </c>
      <c r="D57" s="23"/>
      <c r="E57" s="60"/>
      <c r="F57" s="24"/>
      <c r="G57" s="25">
        <f t="shared" si="3"/>
        <v>0</v>
      </c>
      <c r="H57" s="56"/>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row r="58" spans="2:219" s="4" customFormat="1" hidden="1" x14ac:dyDescent="0.3">
      <c r="B58" s="26"/>
      <c r="C58" s="58" t="str">
        <f>+C37</f>
        <v>Profesional Especialista en Hidraulica e Hidrologia</v>
      </c>
      <c r="D58" s="23"/>
      <c r="E58" s="60"/>
      <c r="F58" s="24"/>
      <c r="G58" s="25">
        <f t="shared" si="3"/>
        <v>0</v>
      </c>
      <c r="H58" s="56"/>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row>
    <row r="59" spans="2:219" s="4" customFormat="1" hidden="1" x14ac:dyDescent="0.3">
      <c r="B59" s="61"/>
      <c r="C59" s="58" t="str">
        <f>+C38</f>
        <v>Profesional Especialista en Pavimentos</v>
      </c>
      <c r="D59" s="23"/>
      <c r="E59" s="60"/>
      <c r="F59" s="34"/>
      <c r="G59" s="25"/>
      <c r="H59" s="56"/>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row>
    <row r="60" spans="2:219" s="4" customFormat="1" hidden="1" x14ac:dyDescent="0.3">
      <c r="B60" s="61"/>
      <c r="C60" s="58" t="str">
        <f t="shared" ref="C60:C69" si="4">+C39</f>
        <v>Profesional Juridico</v>
      </c>
      <c r="D60" s="23"/>
      <c r="E60" s="60"/>
      <c r="F60" s="34"/>
      <c r="G60" s="25">
        <f t="shared" si="3"/>
        <v>0</v>
      </c>
      <c r="H60" s="56"/>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row>
    <row r="61" spans="2:219" s="4" customFormat="1" x14ac:dyDescent="0.3">
      <c r="B61" s="61">
        <v>1</v>
      </c>
      <c r="C61" s="58" t="str">
        <f t="shared" si="4"/>
        <v>Profesional Ambiental</v>
      </c>
      <c r="D61" s="23"/>
      <c r="E61" s="60"/>
      <c r="F61" s="34">
        <v>0.5</v>
      </c>
      <c r="G61" s="25">
        <f t="shared" si="3"/>
        <v>0</v>
      </c>
      <c r="H61" s="56"/>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row>
    <row r="62" spans="2:219" s="4" customFormat="1" x14ac:dyDescent="0.3">
      <c r="B62" s="61">
        <v>1</v>
      </c>
      <c r="C62" s="58" t="str">
        <f t="shared" si="4"/>
        <v>Profesional Social</v>
      </c>
      <c r="D62" s="23"/>
      <c r="E62" s="60"/>
      <c r="F62" s="34">
        <v>0.5</v>
      </c>
      <c r="G62" s="25">
        <f t="shared" si="3"/>
        <v>0</v>
      </c>
      <c r="H62" s="56"/>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row>
    <row r="63" spans="2:219" s="4" customFormat="1" x14ac:dyDescent="0.3">
      <c r="B63" s="61">
        <v>1</v>
      </c>
      <c r="C63" s="58" t="str">
        <f t="shared" si="4"/>
        <v>Profesional Civil (Residente de Interventoria)</v>
      </c>
      <c r="D63" s="23"/>
      <c r="E63" s="60"/>
      <c r="F63" s="34">
        <v>1</v>
      </c>
      <c r="G63" s="25">
        <f t="shared" si="3"/>
        <v>0</v>
      </c>
      <c r="H63" s="56"/>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row>
    <row r="64" spans="2:219" s="4" customFormat="1" hidden="1" x14ac:dyDescent="0.3">
      <c r="B64" s="61"/>
      <c r="C64" s="58" t="str">
        <f t="shared" si="4"/>
        <v>Auxiliar Residente de Obra</v>
      </c>
      <c r="D64" s="23"/>
      <c r="E64" s="60"/>
      <c r="F64" s="34"/>
      <c r="G64" s="25">
        <f t="shared" si="3"/>
        <v>0</v>
      </c>
      <c r="H64" s="56"/>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row>
    <row r="65" spans="2:219" s="4" customFormat="1" hidden="1" x14ac:dyDescent="0.3">
      <c r="B65" s="61"/>
      <c r="C65" s="58" t="str">
        <f t="shared" si="4"/>
        <v>Profesional HSE</v>
      </c>
      <c r="D65" s="23"/>
      <c r="E65" s="60"/>
      <c r="F65" s="34"/>
      <c r="G65" s="25">
        <f t="shared" si="3"/>
        <v>0</v>
      </c>
      <c r="H65" s="56"/>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row>
    <row r="66" spans="2:219" s="4" customFormat="1" hidden="1" x14ac:dyDescent="0.3">
      <c r="B66" s="61"/>
      <c r="C66" s="58" t="str">
        <f t="shared" si="4"/>
        <v>Laboratorista</v>
      </c>
      <c r="D66" s="23"/>
      <c r="E66" s="60"/>
      <c r="F66" s="34"/>
      <c r="G66" s="25">
        <f t="shared" si="3"/>
        <v>0</v>
      </c>
      <c r="H66" s="56"/>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row>
    <row r="67" spans="2:219" s="4" customFormat="1" hidden="1" x14ac:dyDescent="0.3">
      <c r="B67" s="61"/>
      <c r="C67" s="58" t="str">
        <f t="shared" si="4"/>
        <v>Topografo</v>
      </c>
      <c r="D67" s="23"/>
      <c r="E67" s="60"/>
      <c r="F67" s="34"/>
      <c r="G67" s="25">
        <f t="shared" si="3"/>
        <v>0</v>
      </c>
      <c r="H67" s="56"/>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row>
    <row r="68" spans="2:219" s="4" customFormat="1" hidden="1" x14ac:dyDescent="0.3">
      <c r="B68" s="61"/>
      <c r="C68" s="58" t="str">
        <f t="shared" si="4"/>
        <v>Cadenero</v>
      </c>
      <c r="D68" s="23"/>
      <c r="E68" s="60"/>
      <c r="F68" s="34"/>
      <c r="G68" s="25">
        <f t="shared" si="3"/>
        <v>0</v>
      </c>
      <c r="H68" s="56"/>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row>
    <row r="69" spans="2:219" s="4" customFormat="1" x14ac:dyDescent="0.3">
      <c r="B69" s="61">
        <v>1</v>
      </c>
      <c r="C69" s="58" t="str">
        <f t="shared" si="4"/>
        <v>Profesional Control Documental</v>
      </c>
      <c r="D69" s="23"/>
      <c r="E69" s="60"/>
      <c r="F69" s="34">
        <v>0.5</v>
      </c>
      <c r="G69" s="25">
        <f t="shared" si="3"/>
        <v>0</v>
      </c>
      <c r="H69" s="56"/>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row>
    <row r="70" spans="2:219" s="4" customFormat="1" x14ac:dyDescent="0.3">
      <c r="B70" s="27"/>
      <c r="C70" s="103" t="s">
        <v>34</v>
      </c>
      <c r="D70" s="104"/>
      <c r="E70" s="104"/>
      <c r="F70" s="105"/>
      <c r="G70" s="28">
        <f>SUM(G54:G69)</f>
        <v>0</v>
      </c>
      <c r="H70" s="56"/>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row>
    <row r="71" spans="2:219" s="4" customFormat="1" x14ac:dyDescent="0.3">
      <c r="B71" s="29"/>
      <c r="C71" s="106" t="s">
        <v>35</v>
      </c>
      <c r="D71" s="107"/>
      <c r="E71" s="107"/>
      <c r="F71" s="108"/>
      <c r="G71" s="30"/>
      <c r="H71" s="56"/>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row>
    <row r="72" spans="2:219" s="4" customFormat="1" ht="17.25" thickBot="1" x14ac:dyDescent="0.35">
      <c r="B72" s="31"/>
      <c r="C72" s="109" t="s">
        <v>40</v>
      </c>
      <c r="D72" s="110"/>
      <c r="E72" s="110"/>
      <c r="F72" s="111"/>
      <c r="G72" s="32">
        <f>ROUND(+G70*(G71),0)</f>
        <v>0</v>
      </c>
      <c r="H72" s="56"/>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row>
    <row r="73" spans="2:219" s="4" customFormat="1" ht="10.5" customHeight="1" x14ac:dyDescent="0.3">
      <c r="B73" s="114" t="s">
        <v>78</v>
      </c>
      <c r="C73" s="115"/>
      <c r="D73" s="115"/>
      <c r="E73" s="115"/>
      <c r="F73" s="116"/>
      <c r="G73" s="120">
        <f>+G72+G51+G30</f>
        <v>0</v>
      </c>
      <c r="H73" s="56"/>
      <c r="I73" s="64"/>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row>
    <row r="74" spans="2:219" s="4" customFormat="1" ht="10.5" customHeight="1" thickBot="1" x14ac:dyDescent="0.35">
      <c r="B74" s="117"/>
      <c r="C74" s="118"/>
      <c r="D74" s="118"/>
      <c r="E74" s="118"/>
      <c r="F74" s="119"/>
      <c r="G74" s="121"/>
      <c r="H74" s="56"/>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row>
    <row r="75" spans="2:219" s="4" customFormat="1" x14ac:dyDescent="0.3">
      <c r="B75" s="93" t="s">
        <v>4</v>
      </c>
      <c r="C75" s="95" t="s">
        <v>41</v>
      </c>
      <c r="D75" s="97" t="s">
        <v>42</v>
      </c>
      <c r="E75" s="63" t="s">
        <v>43</v>
      </c>
      <c r="F75" s="99" t="s">
        <v>44</v>
      </c>
      <c r="G75" s="36" t="s">
        <v>8</v>
      </c>
      <c r="H75" s="56"/>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row>
    <row r="76" spans="2:219" s="4" customFormat="1" x14ac:dyDescent="0.3">
      <c r="B76" s="94"/>
      <c r="C76" s="95"/>
      <c r="D76" s="97"/>
      <c r="E76" s="10" t="s">
        <v>45</v>
      </c>
      <c r="F76" s="100"/>
      <c r="G76" s="11" t="s">
        <v>11</v>
      </c>
      <c r="H76" s="56"/>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row>
    <row r="77" spans="2:219" s="4" customFormat="1" ht="17.25" thickBot="1" x14ac:dyDescent="0.35">
      <c r="B77" s="37" t="s">
        <v>46</v>
      </c>
      <c r="C77" s="96"/>
      <c r="D77" s="98"/>
      <c r="E77" s="14" t="s">
        <v>47</v>
      </c>
      <c r="F77" s="14" t="s">
        <v>48</v>
      </c>
      <c r="G77" s="15" t="s">
        <v>49</v>
      </c>
      <c r="H77" s="56"/>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row>
    <row r="78" spans="2:219" s="4" customFormat="1" x14ac:dyDescent="0.3">
      <c r="B78" s="29"/>
      <c r="C78" s="38" t="s">
        <v>50</v>
      </c>
      <c r="D78" s="20"/>
      <c r="E78" s="39"/>
      <c r="F78" s="40"/>
      <c r="G78" s="41"/>
      <c r="H78" s="56"/>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row>
    <row r="79" spans="2:219" s="4" customFormat="1" ht="24" customHeight="1" x14ac:dyDescent="0.3">
      <c r="B79" s="42">
        <v>2</v>
      </c>
      <c r="C79" s="43" t="s">
        <v>51</v>
      </c>
      <c r="D79" s="44" t="s">
        <v>52</v>
      </c>
      <c r="E79" s="67"/>
      <c r="F79" s="68"/>
      <c r="G79" s="45">
        <f>ROUND(F79*E79*B79,0)</f>
        <v>0</v>
      </c>
      <c r="H79" s="56"/>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row>
    <row r="80" spans="2:219" s="4" customFormat="1" ht="24" customHeight="1" x14ac:dyDescent="0.3">
      <c r="B80" s="42">
        <v>1</v>
      </c>
      <c r="C80" s="43" t="s">
        <v>53</v>
      </c>
      <c r="D80" s="44" t="s">
        <v>52</v>
      </c>
      <c r="E80" s="67"/>
      <c r="F80" s="69"/>
      <c r="G80" s="45">
        <f t="shared" ref="G80:G81" si="5">ROUND(F80*E80*B80,0)</f>
        <v>0</v>
      </c>
      <c r="H80" s="56"/>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row>
    <row r="81" spans="2:219" s="4" customFormat="1" ht="24" customHeight="1" thickBot="1" x14ac:dyDescent="0.35">
      <c r="B81" s="46">
        <v>1</v>
      </c>
      <c r="C81" s="65" t="s">
        <v>61</v>
      </c>
      <c r="D81" s="66" t="s">
        <v>62</v>
      </c>
      <c r="E81" s="70"/>
      <c r="F81" s="71"/>
      <c r="G81" s="45">
        <f t="shared" si="5"/>
        <v>0</v>
      </c>
      <c r="H81" s="56"/>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row>
    <row r="82" spans="2:219" s="4" customFormat="1" ht="19.5" customHeight="1" x14ac:dyDescent="0.3">
      <c r="B82" s="47"/>
      <c r="C82" s="87" t="s">
        <v>54</v>
      </c>
      <c r="D82" s="87"/>
      <c r="E82" s="87"/>
      <c r="F82" s="87"/>
      <c r="G82" s="48">
        <f>SUM(G79:G81)</f>
        <v>0</v>
      </c>
      <c r="H82" s="56"/>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row>
    <row r="83" spans="2:219" s="4" customFormat="1" ht="19.5" customHeight="1" x14ac:dyDescent="0.3">
      <c r="B83" s="49"/>
      <c r="C83" s="88" t="s">
        <v>55</v>
      </c>
      <c r="D83" s="88"/>
      <c r="E83" s="88"/>
      <c r="F83" s="88"/>
      <c r="G83" s="50">
        <f>+G82+G73</f>
        <v>0</v>
      </c>
      <c r="H83" s="5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row>
    <row r="84" spans="2:219" s="4" customFormat="1" ht="19.5" customHeight="1" x14ac:dyDescent="0.3">
      <c r="B84" s="49"/>
      <c r="C84" s="88" t="s">
        <v>56</v>
      </c>
      <c r="D84" s="88"/>
      <c r="E84" s="88"/>
      <c r="F84" s="88"/>
      <c r="G84" s="50">
        <f>+ROUND(G83*0.19,0)</f>
        <v>0</v>
      </c>
      <c r="H84" s="56"/>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row>
    <row r="85" spans="2:219" s="4" customFormat="1" ht="19.5" customHeight="1" x14ac:dyDescent="0.3">
      <c r="B85" s="49"/>
      <c r="C85" s="88" t="s">
        <v>63</v>
      </c>
      <c r="D85" s="88"/>
      <c r="E85" s="88"/>
      <c r="F85" s="88"/>
      <c r="G85" s="50">
        <v>10741976</v>
      </c>
      <c r="H85" s="56"/>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row>
    <row r="86" spans="2:219" s="4" customFormat="1" ht="19.5" customHeight="1" thickBot="1" x14ac:dyDescent="0.35">
      <c r="B86" s="51"/>
      <c r="C86" s="92" t="s">
        <v>64</v>
      </c>
      <c r="D86" s="92"/>
      <c r="E86" s="92"/>
      <c r="F86" s="92"/>
      <c r="G86" s="52">
        <f>+G84+G83+G85</f>
        <v>10741976</v>
      </c>
      <c r="H86" s="56"/>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row>
    <row r="87" spans="2:219" s="4" customFormat="1" x14ac:dyDescent="0.3">
      <c r="B87" s="89" t="s">
        <v>57</v>
      </c>
      <c r="C87" s="90"/>
      <c r="D87" s="90"/>
      <c r="E87" s="90"/>
      <c r="F87" s="90"/>
      <c r="G87" s="91"/>
      <c r="H87" s="5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row>
    <row r="88" spans="2:219" ht="32.25" customHeight="1" x14ac:dyDescent="0.3">
      <c r="B88" s="75" t="s">
        <v>58</v>
      </c>
      <c r="C88" s="76"/>
      <c r="D88" s="76"/>
      <c r="E88" s="76"/>
      <c r="F88" s="76"/>
      <c r="G88" s="77"/>
    </row>
    <row r="89" spans="2:219" s="4" customFormat="1" ht="21" customHeight="1" x14ac:dyDescent="0.3">
      <c r="B89" s="81" t="s">
        <v>59</v>
      </c>
      <c r="C89" s="82"/>
      <c r="D89" s="82"/>
      <c r="E89" s="82"/>
      <c r="F89" s="82"/>
      <c r="G89" s="83"/>
      <c r="H89" s="5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row>
    <row r="90" spans="2:219" s="4" customFormat="1" ht="24" customHeight="1" x14ac:dyDescent="0.3">
      <c r="B90" s="75" t="s">
        <v>60</v>
      </c>
      <c r="C90" s="76"/>
      <c r="D90" s="76"/>
      <c r="E90" s="76"/>
      <c r="F90" s="76"/>
      <c r="G90" s="77"/>
      <c r="H90" s="5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row>
    <row r="91" spans="2:219" s="4" customFormat="1" ht="35.25" customHeight="1" x14ac:dyDescent="0.3">
      <c r="B91" s="84" t="s">
        <v>65</v>
      </c>
      <c r="C91" s="85"/>
      <c r="D91" s="85"/>
      <c r="E91" s="85"/>
      <c r="F91" s="85"/>
      <c r="G91" s="86"/>
      <c r="H91" s="5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row>
    <row r="92" spans="2:219" s="4" customFormat="1" ht="25.5" customHeight="1" x14ac:dyDescent="0.3">
      <c r="B92" s="81" t="s">
        <v>66</v>
      </c>
      <c r="C92" s="82"/>
      <c r="D92" s="82"/>
      <c r="E92" s="82"/>
      <c r="F92" s="82"/>
      <c r="G92" s="83"/>
      <c r="H92" s="56"/>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row>
    <row r="93" spans="2:219" s="4" customFormat="1" ht="25.5" customHeight="1" x14ac:dyDescent="0.3">
      <c r="B93" s="81" t="s">
        <v>67</v>
      </c>
      <c r="C93" s="82"/>
      <c r="D93" s="82"/>
      <c r="E93" s="82"/>
      <c r="F93" s="82"/>
      <c r="G93" s="83"/>
      <c r="H93" s="5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row>
    <row r="94" spans="2:219" s="53" customFormat="1" ht="21" customHeight="1" x14ac:dyDescent="0.3">
      <c r="B94" s="81" t="s">
        <v>68</v>
      </c>
      <c r="C94" s="82"/>
      <c r="D94" s="82"/>
      <c r="E94" s="82"/>
      <c r="F94" s="82"/>
      <c r="G94" s="83"/>
      <c r="H94" s="56"/>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row>
    <row r="95" spans="2:219" s="53" customFormat="1" ht="27" customHeight="1" x14ac:dyDescent="0.3">
      <c r="B95" s="75" t="s">
        <v>69</v>
      </c>
      <c r="C95" s="76"/>
      <c r="D95" s="76"/>
      <c r="E95" s="76"/>
      <c r="F95" s="76"/>
      <c r="G95" s="77"/>
      <c r="H95" s="56"/>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row>
    <row r="96" spans="2:219" s="53" customFormat="1" ht="21" customHeight="1" x14ac:dyDescent="0.3">
      <c r="B96" s="75" t="s">
        <v>70</v>
      </c>
      <c r="C96" s="76"/>
      <c r="D96" s="76"/>
      <c r="E96" s="76"/>
      <c r="F96" s="76"/>
      <c r="G96" s="77"/>
      <c r="H96" s="5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row>
    <row r="97" spans="2:7" ht="38.25" customHeight="1" x14ac:dyDescent="0.3">
      <c r="B97" s="75" t="s">
        <v>71</v>
      </c>
      <c r="C97" s="76"/>
      <c r="D97" s="76"/>
      <c r="E97" s="76"/>
      <c r="F97" s="76"/>
      <c r="G97" s="77"/>
    </row>
    <row r="98" spans="2:7" ht="21" customHeight="1" x14ac:dyDescent="0.3">
      <c r="B98" s="75" t="s">
        <v>72</v>
      </c>
      <c r="C98" s="76"/>
      <c r="D98" s="76"/>
      <c r="E98" s="76"/>
      <c r="F98" s="76"/>
      <c r="G98" s="77"/>
    </row>
    <row r="99" spans="2:7" ht="21" customHeight="1" x14ac:dyDescent="0.3">
      <c r="B99" s="75" t="s">
        <v>73</v>
      </c>
      <c r="C99" s="76"/>
      <c r="D99" s="76"/>
      <c r="E99" s="76"/>
      <c r="F99" s="76"/>
      <c r="G99" s="77"/>
    </row>
    <row r="100" spans="2:7" x14ac:dyDescent="0.3">
      <c r="B100" s="75" t="s">
        <v>74</v>
      </c>
      <c r="C100" s="76"/>
      <c r="D100" s="76"/>
      <c r="E100" s="76"/>
      <c r="F100" s="76"/>
      <c r="G100" s="77"/>
    </row>
    <row r="101" spans="2:7" x14ac:dyDescent="0.3">
      <c r="B101" s="75" t="s">
        <v>75</v>
      </c>
      <c r="C101" s="76"/>
      <c r="D101" s="76"/>
      <c r="E101" s="76"/>
      <c r="F101" s="76"/>
      <c r="G101" s="77"/>
    </row>
    <row r="102" spans="2:7" x14ac:dyDescent="0.3">
      <c r="B102" s="78" t="s">
        <v>76</v>
      </c>
      <c r="C102" s="79"/>
      <c r="D102" s="79"/>
      <c r="E102" s="79"/>
      <c r="F102" s="79"/>
      <c r="G102" s="80"/>
    </row>
    <row r="103" spans="2:7" ht="33.75" customHeight="1" thickBot="1" x14ac:dyDescent="0.35">
      <c r="B103" s="72" t="s">
        <v>77</v>
      </c>
      <c r="C103" s="73"/>
      <c r="D103" s="73"/>
      <c r="E103" s="73"/>
      <c r="F103" s="73"/>
      <c r="G103" s="74"/>
    </row>
    <row r="105" spans="2:7" x14ac:dyDescent="0.3">
      <c r="B105" s="136" t="s">
        <v>79</v>
      </c>
      <c r="C105" s="137"/>
      <c r="D105" s="137"/>
      <c r="E105" s="138"/>
      <c r="F105" s="139"/>
      <c r="G105" s="139"/>
    </row>
    <row r="106" spans="2:7" x14ac:dyDescent="0.3">
      <c r="B106" s="140"/>
      <c r="C106" s="141"/>
      <c r="D106" s="137"/>
      <c r="E106" s="142"/>
      <c r="F106" s="143"/>
      <c r="G106" s="143"/>
    </row>
    <row r="107" spans="2:7" x14ac:dyDescent="0.3">
      <c r="B107" s="144"/>
      <c r="C107" s="145" t="s">
        <v>81</v>
      </c>
      <c r="D107" s="145"/>
      <c r="E107" s="146" t="s">
        <v>80</v>
      </c>
      <c r="F107" s="146"/>
      <c r="G107" s="146"/>
    </row>
  </sheetData>
  <sheetProtection algorithmName="SHA-512" hashValue="cy7eno9D1zM9ooh98PFn+280bkFYGIbgEVOHfeM+y5ZDwsi/AmMp8mPBj/Zhz3KdV9yMGbw2yfuyKaJayXpJCg==" saltValue="BSWyyopfu58+E4aPAo0vhQ==" spinCount="100000" sheet="1" objects="1" scenarios="1"/>
  <protectedRanges>
    <protectedRange algorithmName="SHA-512" hashValue="5FRjzaT2qtW3cJw/2GBhwl+sKcO6DvtiZS0H1cMHWD6dxtiUh/5vrGC35H9ELlkJCnvWJ4qU1al6UViGsCbreQ==" saltValue="aTXStziJ+xzLQmDcmK0LcA==" spinCount="100000" sqref="H69" name="ETAPA 3_1" securityDescriptor="O:WDG:WDD:(A;;CC;;;BU)"/>
    <protectedRange algorithmName="SHA-512" hashValue="wcY10QtZ9yEyeIPvw3ybCiRQFkot67Gw82CrPcHCtI1M68PTYi2fo5Feib1JbOAymbFTvMzZi/rhAfAlSnWnnw==" saltValue="Zg3Yg+7KbxrwY8/qnxlkQg==" spinCount="100000" sqref="H46" name="ETAPA 2_1" securityDescriptor="O:WDG:WDD:(A;;CC;;;BU)"/>
    <protectedRange algorithmName="SHA-512" hashValue="OHjc/erdaQN536AqkMXeXgAEGFYRArf8le9gIhDVmt47NOSTWs17e9evc+sYv3EvnSMXXscupQzFsJuVPE1srA==" saltValue="hNg0aQYtCIo7UqKKsKkGXg==" spinCount="100000" sqref="H27" name="ETAPA 1_1" securityDescriptor="O:WDG:WDD:(A;;CC;;;BU)"/>
  </protectedRanges>
  <mergeCells count="51">
    <mergeCell ref="E107:G107"/>
    <mergeCell ref="B31:F31"/>
    <mergeCell ref="B1:G1"/>
    <mergeCell ref="B2:G2"/>
    <mergeCell ref="B3:E3"/>
    <mergeCell ref="F3:G3"/>
    <mergeCell ref="B5:G5"/>
    <mergeCell ref="B7:B8"/>
    <mergeCell ref="C7:D9"/>
    <mergeCell ref="B10:F10"/>
    <mergeCell ref="C11:G11"/>
    <mergeCell ref="C28:F28"/>
    <mergeCell ref="C29:F29"/>
    <mergeCell ref="C30:F30"/>
    <mergeCell ref="B75:B76"/>
    <mergeCell ref="C75:C77"/>
    <mergeCell ref="D75:D77"/>
    <mergeCell ref="F75:F76"/>
    <mergeCell ref="C32:G32"/>
    <mergeCell ref="C49:F49"/>
    <mergeCell ref="C50:F50"/>
    <mergeCell ref="C51:F51"/>
    <mergeCell ref="B52:F52"/>
    <mergeCell ref="C53:G53"/>
    <mergeCell ref="C70:F70"/>
    <mergeCell ref="C71:F71"/>
    <mergeCell ref="C72:F72"/>
    <mergeCell ref="B73:F74"/>
    <mergeCell ref="G73:G74"/>
    <mergeCell ref="B91:G91"/>
    <mergeCell ref="B92:G92"/>
    <mergeCell ref="C82:F82"/>
    <mergeCell ref="C84:F84"/>
    <mergeCell ref="B87:G87"/>
    <mergeCell ref="B88:G88"/>
    <mergeCell ref="B89:G89"/>
    <mergeCell ref="B90:G90"/>
    <mergeCell ref="C83:F83"/>
    <mergeCell ref="C85:F85"/>
    <mergeCell ref="C86:F86"/>
    <mergeCell ref="B93:G93"/>
    <mergeCell ref="B94:G94"/>
    <mergeCell ref="B95:G95"/>
    <mergeCell ref="B96:G96"/>
    <mergeCell ref="B97:G97"/>
    <mergeCell ref="B103:G103"/>
    <mergeCell ref="B98:G98"/>
    <mergeCell ref="B99:G99"/>
    <mergeCell ref="B100:G100"/>
    <mergeCell ref="B101:G101"/>
    <mergeCell ref="B102:G102"/>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EL PAUJIL</vt:lpstr>
      <vt:lpstr>'EL PAUJIL'!Área_de_impresión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2020-07-07T23:38:28Z</dcterms:created>
  <dcterms:modified xsi:type="dcterms:W3CDTF">2020-07-15T17:36:01Z</dcterms:modified>
</cp:coreProperties>
</file>