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CBB40594-4565-4A16-95C5-52A0AF937D5E}" xr6:coauthVersionLast="45" xr6:coauthVersionMax="45" xr10:uidLastSave="{00000000-0000-0000-0000-000000000000}"/>
  <bookViews>
    <workbookView xWindow="-21720" yWindow="-120" windowWidth="21840" windowHeight="13140" xr2:uid="{DC6D7019-D36F-4267-8DB5-52CCD078B87B}"/>
  </bookViews>
  <sheets>
    <sheet name="CUBARRA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CUBARRAL!$A$1:$H$87</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 l="1"/>
  <c r="G59" i="1"/>
  <c r="G58" i="1"/>
  <c r="C48" i="1"/>
  <c r="G45" i="1"/>
  <c r="C43" i="1"/>
  <c r="C34" i="1"/>
  <c r="C33" i="1"/>
  <c r="C47" i="1" s="1"/>
  <c r="C32" i="1"/>
  <c r="C46" i="1" s="1"/>
  <c r="G31" i="1"/>
  <c r="C31" i="1"/>
  <c r="C45" i="1" s="1"/>
  <c r="G44" i="1"/>
  <c r="C30" i="1"/>
  <c r="C44" i="1" s="1"/>
  <c r="G43" i="1"/>
  <c r="C29" i="1"/>
  <c r="G42" i="1"/>
  <c r="C28" i="1"/>
  <c r="C42" i="1" s="1"/>
  <c r="G41" i="1"/>
  <c r="C27" i="1"/>
  <c r="C41" i="1" s="1"/>
  <c r="G17" i="1"/>
  <c r="G16" i="1"/>
  <c r="G15" i="1"/>
  <c r="G14" i="1"/>
  <c r="G13" i="1"/>
  <c r="F3" i="1"/>
  <c r="G61" i="1" l="1"/>
  <c r="G29" i="1"/>
  <c r="G34" i="1"/>
  <c r="G48" i="1"/>
  <c r="G32" i="1"/>
  <c r="G46" i="1"/>
  <c r="G47" i="1"/>
  <c r="G33" i="1"/>
  <c r="G18" i="1"/>
  <c r="G21" i="1" s="1"/>
  <c r="G23" i="1" s="1"/>
  <c r="G27" i="1"/>
  <c r="G19" i="1"/>
  <c r="G30" i="1"/>
  <c r="G20" i="1"/>
  <c r="G28" i="1"/>
  <c r="G49" i="1" l="1"/>
  <c r="G51" i="1" s="1"/>
  <c r="G35" i="1"/>
  <c r="G37" i="1" s="1"/>
  <c r="G52" i="1" l="1"/>
  <c r="G62" i="1" l="1"/>
  <c r="G63" i="1" s="1"/>
  <c r="G65" i="1" s="1"/>
</calcChain>
</file>

<file path=xl/sharedStrings.xml><?xml version="1.0" encoding="utf-8"?>
<sst xmlns="http://schemas.openxmlformats.org/spreadsheetml/2006/main" count="87" uniqueCount="75">
  <si>
    <t>PAVIMENTACIÓN EN CONCRETO RÍGIDO DEL BARRIO EL PORVENIR EN EL 
MUNICIPIO DE CUBARRAL A DESARROLLARSE EN EL MUNICIPIO DE CUBARRAL, DEL DEPARTAMENTO DE META</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</si>
  <si>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</si>
  <si>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</si>
  <si>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</si>
  <si>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</si>
  <si>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</si>
  <si>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</si>
  <si>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</si>
  <si>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</si>
  <si>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</si>
  <si>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</si>
  <si>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</si>
  <si>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</si>
  <si>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</si>
  <si>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PREVIA EN MESES</t>
  </si>
  <si>
    <t xml:space="preserve">COSTOS DIRECTOS DE PERSONAL </t>
  </si>
  <si>
    <t>PERSONAL PROFESIONAL</t>
  </si>
  <si>
    <t>Director de Interventoria (Especialista Pavimentos/Geotecnia)</t>
  </si>
  <si>
    <t>Profesional Ambiental</t>
  </si>
  <si>
    <t>Profesional Social</t>
  </si>
  <si>
    <t>Profesional Civil (Residente de Interventoria)</t>
  </si>
  <si>
    <t>Profesional HSE</t>
  </si>
  <si>
    <t>Topografo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</si>
  <si>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</si>
  <si>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</si>
  <si>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</si>
  <si>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</si>
  <si>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</si>
  <si>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2:ESTUDIOS Y DISEÑOS Y 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</si>
  <si>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</si>
  <si>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</si>
  <si>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</si>
  <si>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</si>
  <si>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</si>
  <si>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</si>
  <si>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</si>
  <si>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</si>
  <si>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</si>
  <si>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</si>
  <si>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</si>
  <si>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</si>
  <si>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</si>
  <si>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</si>
  <si>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</si>
  <si>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</si>
  <si>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</si>
  <si>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</si>
  <si>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</si>
  <si>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</si>
  <si>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</si>
  <si>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</si>
  <si>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</si>
  <si>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COSTO TOTAL = (F) + (G) + (H)</t>
  </si>
  <si>
    <t xml:space="preserve">PLAZO: </t>
  </si>
  <si>
    <t xml:space="preserve"> MESES</t>
  </si>
  <si>
    <t>Viaticos Especialista y Director de Obra</t>
  </si>
  <si>
    <t>DIA</t>
  </si>
  <si>
    <r>
      <t xml:space="preserve">Implementación del protocolo de bioseguridad por covid-19 = </t>
    </r>
    <r>
      <rPr>
        <b/>
        <sz val="8"/>
        <color indexed="12"/>
        <rFont val="Arial"/>
        <family val="2"/>
      </rPr>
      <t>(H)</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</si>
  <si>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</si>
  <si>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</si>
  <si>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</si>
  <si>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</si>
  <si>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</si>
  <si>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</si>
  <si>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</si>
  <si>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</si>
  <si>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</si>
  <si>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</si>
  <si>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</si>
  <si>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</si>
  <si>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</si>
  <si>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r>
      <t xml:space="preserve">TOTAL DE COSTOS DE PERSONAL= </t>
    </r>
    <r>
      <rPr>
        <b/>
        <sz val="8"/>
        <color rgb="FF0000FF"/>
        <rFont val="Arial"/>
        <family val="2"/>
      </rPr>
      <t>(D)</t>
    </r>
    <r>
      <rPr>
        <b/>
        <sz val="8"/>
        <rFont val="Arial"/>
        <family val="2"/>
      </rPr>
      <t xml:space="preserve"> = (A)+(B)+(C )</t>
    </r>
  </si>
  <si>
    <t>FIRMAS:</t>
  </si>
  <si>
    <t>Nombre del proponente</t>
  </si>
  <si>
    <t>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</si>
</sst>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quot;$&quot;\ * #,##0_);_(&quot;$&quot;\ * \(#,##0\);_(&quot;$&quot;\ * &quot;-&quot;_);_(@_)"/>
    <numFmt numFmtId="169" formatCode="_-* #,##0.0_-;\-* #,##0.0_-;_-* &quot;-&quot;_-;_-@_-"/>
  </numFmts>
  <fonts count="19" x14ac:knownFonts="1">
    <font>
      <sz val="11"/>
      <color theme="1"/>
      <name val="Arial Narrow"/>
      <family val="2"/>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11">
    <xf numFmtId="0" fontId="0" fillId="0" borderId="0"/>
    <xf numFmtId="41"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4" fillId="0" borderId="0" applyFont="0" applyFill="0" applyBorder="0" applyAlignment="0" applyProtection="0"/>
    <xf numFmtId="164" fontId="15" fillId="0" borderId="0" applyFont="0" applyFill="0" applyBorder="0" applyAlignment="0" applyProtection="0"/>
    <xf numFmtId="0" fontId="4" fillId="0" borderId="0" applyNumberFormat="0" applyFill="0" applyBorder="0" applyProtection="0">
      <alignment vertical="top"/>
    </xf>
    <xf numFmtId="42" fontId="2" fillId="0" borderId="0" applyFont="0" applyFill="0" applyBorder="0" applyAlignment="0" applyProtection="0"/>
    <xf numFmtId="0" fontId="15" fillId="0" borderId="0"/>
  </cellStyleXfs>
  <cellXfs count="148">
    <xf numFmtId="0" fontId="0" fillId="0" borderId="0" xfId="0"/>
    <xf numFmtId="0" fontId="5" fillId="2" borderId="0" xfId="4" applyNumberFormat="1" applyFont="1" applyFill="1" applyBorder="1" applyAlignment="1" applyProtection="1">
      <alignment vertical="center" wrapText="1"/>
    </xf>
    <xf numFmtId="0" fontId="5" fillId="2" borderId="0" xfId="4" applyFont="1" applyFill="1" applyBorder="1" applyAlignment="1" applyProtection="1">
      <alignment vertical="center" wrapText="1"/>
    </xf>
    <xf numFmtId="0" fontId="6"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right" vertical="center" wrapText="1"/>
    </xf>
    <xf numFmtId="0" fontId="8" fillId="2" borderId="0" xfId="4" applyFont="1" applyFill="1" applyAlignment="1" applyProtection="1">
      <alignment vertical="center" wrapText="1"/>
    </xf>
    <xf numFmtId="0" fontId="9" fillId="2" borderId="0" xfId="4" applyFont="1" applyFill="1" applyAlignment="1" applyProtection="1">
      <alignment vertical="center" wrapText="1"/>
    </xf>
    <xf numFmtId="0" fontId="5" fillId="0" borderId="7" xfId="4" applyFont="1" applyBorder="1" applyAlignment="1" applyProtection="1">
      <alignment horizontal="center" vertical="center" wrapText="1"/>
    </xf>
    <xf numFmtId="0" fontId="5" fillId="0" borderId="8"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5" fillId="0" borderId="14" xfId="4" applyFont="1" applyBorder="1" applyAlignment="1" applyProtection="1">
      <alignment horizontal="center" vertical="center" wrapText="1"/>
    </xf>
    <xf numFmtId="0" fontId="10" fillId="0" borderId="15" xfId="4" quotePrefix="1" applyFont="1" applyFill="1" applyBorder="1" applyAlignment="1" applyProtection="1">
      <alignment horizontal="center" vertical="center" wrapText="1"/>
    </xf>
    <xf numFmtId="0" fontId="10" fillId="0" borderId="17" xfId="4" quotePrefix="1" applyFont="1" applyBorder="1" applyAlignment="1" applyProtection="1">
      <alignment horizontal="center" vertical="center" wrapText="1"/>
    </xf>
    <xf numFmtId="0" fontId="10" fillId="0" borderId="18" xfId="4" quotePrefix="1" applyFont="1" applyBorder="1" applyAlignment="1" applyProtection="1">
      <alignment horizontal="center" vertical="center" wrapText="1"/>
    </xf>
    <xf numFmtId="0" fontId="5" fillId="0" borderId="19" xfId="4" applyFont="1" applyBorder="1" applyAlignment="1" applyProtection="1">
      <alignment horizontal="center" vertical="center" wrapText="1"/>
    </xf>
    <xf numFmtId="0" fontId="10" fillId="0" borderId="3" xfId="4" quotePrefix="1" applyFont="1" applyFill="1" applyBorder="1" applyAlignment="1" applyProtection="1">
      <alignment horizontal="center" vertical="center" wrapText="1"/>
    </xf>
    <xf numFmtId="0" fontId="6" fillId="3" borderId="9" xfId="4" applyFont="1" applyFill="1" applyBorder="1" applyAlignment="1" applyProtection="1">
      <alignment vertical="center" wrapText="1"/>
    </xf>
    <xf numFmtId="0" fontId="5" fillId="4" borderId="22" xfId="4" applyFont="1" applyFill="1" applyBorder="1" applyAlignment="1" applyProtection="1">
      <alignment vertical="center" wrapText="1"/>
    </xf>
    <xf numFmtId="0" fontId="6" fillId="4" borderId="23" xfId="4" applyFont="1" applyFill="1" applyBorder="1" applyAlignment="1" applyProtection="1">
      <alignment vertical="center" wrapText="1"/>
    </xf>
    <xf numFmtId="0" fontId="6" fillId="4" borderId="24" xfId="4" applyFont="1" applyFill="1" applyBorder="1" applyAlignment="1" applyProtection="1">
      <alignment vertical="center" wrapText="1"/>
    </xf>
    <xf numFmtId="0" fontId="6" fillId="4" borderId="25" xfId="4" applyFont="1" applyFill="1" applyBorder="1" applyAlignment="1" applyProtection="1">
      <alignment vertical="center" wrapText="1"/>
    </xf>
    <xf numFmtId="0" fontId="5" fillId="0" borderId="22" xfId="4" applyFont="1" applyFill="1" applyBorder="1" applyAlignment="1" applyProtection="1">
      <alignment horizontal="center" vertical="center" wrapText="1"/>
    </xf>
    <xf numFmtId="0" fontId="5" fillId="2" borderId="27" xfId="4" applyNumberFormat="1" applyFont="1" applyFill="1" applyBorder="1" applyAlignment="1" applyProtection="1">
      <alignment horizontal="right" vertical="center" wrapText="1"/>
    </xf>
    <xf numFmtId="9" fontId="13" fillId="0" borderId="28" xfId="5" applyFont="1" applyFill="1" applyBorder="1" applyAlignment="1" applyProtection="1">
      <alignment horizontal="center" vertical="center"/>
    </xf>
    <xf numFmtId="167" fontId="5" fillId="0" borderId="29" xfId="6" applyNumberFormat="1" applyFont="1" applyBorder="1" applyAlignment="1" applyProtection="1">
      <alignment vertical="center" wrapText="1"/>
    </xf>
    <xf numFmtId="0" fontId="5" fillId="0" borderId="30" xfId="4" applyFont="1" applyFill="1" applyBorder="1" applyAlignment="1" applyProtection="1">
      <alignment horizontal="center" vertical="center" wrapText="1"/>
    </xf>
    <xf numFmtId="0" fontId="5" fillId="4" borderId="9" xfId="4" applyFont="1" applyFill="1" applyBorder="1" applyAlignment="1" applyProtection="1">
      <alignment horizontal="center" vertical="center" wrapText="1"/>
    </xf>
    <xf numFmtId="167" fontId="6" fillId="4" borderId="32" xfId="6" applyNumberFormat="1" applyFont="1" applyFill="1" applyBorder="1" applyAlignment="1" applyProtection="1">
      <alignment vertical="center" wrapText="1"/>
    </xf>
    <xf numFmtId="0" fontId="5" fillId="4" borderId="22" xfId="4" applyFont="1" applyFill="1" applyBorder="1" applyAlignment="1" applyProtection="1">
      <alignment horizontal="center" vertical="center" wrapText="1"/>
    </xf>
    <xf numFmtId="4" fontId="7" fillId="5" borderId="29" xfId="3" applyNumberFormat="1" applyFont="1" applyFill="1" applyBorder="1" applyAlignment="1" applyProtection="1">
      <alignment horizontal="right" vertical="center" wrapText="1"/>
      <protection locked="0"/>
    </xf>
    <xf numFmtId="0" fontId="5" fillId="4" borderId="33" xfId="4" applyFont="1" applyFill="1" applyBorder="1" applyAlignment="1" applyProtection="1">
      <alignment horizontal="center" vertical="center" wrapText="1"/>
    </xf>
    <xf numFmtId="167" fontId="6" fillId="4" borderId="37" xfId="4" applyNumberFormat="1" applyFont="1" applyFill="1" applyBorder="1" applyAlignment="1" applyProtection="1">
      <alignment vertical="center" wrapText="1"/>
    </xf>
    <xf numFmtId="9" fontId="13" fillId="0" borderId="12" xfId="5" applyFont="1" applyFill="1" applyBorder="1" applyAlignment="1" applyProtection="1">
      <alignment horizontal="center" vertical="center"/>
    </xf>
    <xf numFmtId="0" fontId="5" fillId="0" borderId="1" xfId="4" applyFont="1" applyBorder="1" applyAlignment="1" applyProtection="1">
      <alignment horizontal="center" vertical="center" wrapText="1"/>
    </xf>
    <xf numFmtId="0" fontId="10" fillId="0" borderId="45" xfId="4" quotePrefix="1" applyFont="1" applyFill="1" applyBorder="1" applyAlignment="1" applyProtection="1">
      <alignment horizontal="center" vertical="center" wrapText="1"/>
    </xf>
    <xf numFmtId="0" fontId="6" fillId="4" borderId="24" xfId="4" applyFont="1" applyFill="1" applyBorder="1" applyAlignment="1" applyProtection="1">
      <alignment horizontal="justify" vertical="center" wrapText="1"/>
    </xf>
    <xf numFmtId="167" fontId="5" fillId="4" borderId="28" xfId="4" applyNumberFormat="1" applyFont="1" applyFill="1" applyBorder="1" applyAlignment="1" applyProtection="1">
      <alignment vertical="center" wrapText="1"/>
    </xf>
    <xf numFmtId="2" fontId="5" fillId="4" borderId="28" xfId="4" applyNumberFormat="1" applyFont="1" applyFill="1" applyBorder="1" applyAlignment="1" applyProtection="1">
      <alignment horizontal="center" vertical="center" wrapText="1"/>
    </xf>
    <xf numFmtId="167" fontId="5" fillId="4" borderId="29" xfId="6" applyNumberFormat="1" applyFont="1" applyFill="1" applyBorder="1" applyAlignment="1" applyProtection="1">
      <alignment vertical="center" wrapText="1"/>
    </xf>
    <xf numFmtId="0" fontId="5" fillId="0" borderId="48" xfId="4" applyFont="1" applyFill="1" applyBorder="1" applyAlignment="1" applyProtection="1">
      <alignment horizontal="center" vertical="center" wrapText="1"/>
    </xf>
    <xf numFmtId="0" fontId="5" fillId="0" borderId="28" xfId="4" applyFont="1" applyFill="1" applyBorder="1" applyAlignment="1" applyProtection="1">
      <alignment horizontal="justify" vertical="center" wrapText="1"/>
    </xf>
    <xf numFmtId="167" fontId="6" fillId="0" borderId="28" xfId="4" applyNumberFormat="1" applyFont="1" applyFill="1" applyBorder="1" applyAlignment="1" applyProtection="1">
      <alignment horizontal="center" vertical="center" wrapText="1"/>
    </xf>
    <xf numFmtId="167" fontId="5" fillId="0" borderId="29" xfId="6" applyNumberFormat="1" applyFont="1" applyFill="1" applyBorder="1" applyAlignment="1" applyProtection="1">
      <alignment vertical="center" wrapText="1"/>
    </xf>
    <xf numFmtId="0" fontId="5" fillId="0" borderId="49" xfId="4" applyFont="1" applyFill="1" applyBorder="1" applyAlignment="1" applyProtection="1">
      <alignment horizontal="center" vertical="center" wrapText="1"/>
    </xf>
    <xf numFmtId="0" fontId="5" fillId="4" borderId="51" xfId="4" applyFont="1" applyFill="1" applyBorder="1" applyAlignment="1" applyProtection="1">
      <alignment vertical="center" wrapText="1"/>
    </xf>
    <xf numFmtId="164" fontId="6" fillId="4" borderId="53" xfId="7" applyFont="1" applyFill="1" applyBorder="1" applyAlignment="1" applyProtection="1">
      <alignment vertical="center" wrapText="1"/>
    </xf>
    <xf numFmtId="0" fontId="5" fillId="4" borderId="30" xfId="4" applyFont="1" applyFill="1" applyBorder="1" applyAlignment="1" applyProtection="1">
      <alignment vertical="center" wrapText="1"/>
    </xf>
    <xf numFmtId="164" fontId="6" fillId="4" borderId="29" xfId="7" applyFont="1" applyFill="1" applyBorder="1" applyAlignment="1" applyProtection="1">
      <alignment vertical="center" wrapText="1"/>
    </xf>
    <xf numFmtId="0" fontId="5" fillId="4" borderId="49" xfId="4" applyFont="1" applyFill="1" applyBorder="1" applyAlignment="1" applyProtection="1">
      <alignment vertical="center" wrapText="1"/>
    </xf>
    <xf numFmtId="164" fontId="6" fillId="4" borderId="37" xfId="7" applyFont="1" applyFill="1" applyBorder="1" applyAlignment="1" applyProtection="1">
      <alignment vertical="center" wrapText="1"/>
    </xf>
    <xf numFmtId="0" fontId="5"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center" vertical="center" wrapText="1"/>
    </xf>
    <xf numFmtId="0" fontId="5" fillId="2" borderId="0" xfId="4" applyNumberFormat="1" applyFont="1" applyFill="1" applyBorder="1" applyAlignment="1" applyProtection="1">
      <alignment horizontal="justify" vertical="center" wrapText="1"/>
    </xf>
    <xf numFmtId="0" fontId="0" fillId="0" borderId="0" xfId="0" applyProtection="1"/>
    <xf numFmtId="0" fontId="7" fillId="2" borderId="0" xfId="0" applyFont="1" applyFill="1" applyAlignment="1" applyProtection="1">
      <alignment horizontal="center" vertical="center" wrapText="1"/>
    </xf>
    <xf numFmtId="0" fontId="12" fillId="0" borderId="26" xfId="0" applyFont="1" applyBorder="1" applyAlignment="1" applyProtection="1">
      <alignment horizontal="left" vertical="center" wrapText="1" readingOrder="1"/>
    </xf>
    <xf numFmtId="165" fontId="13" fillId="0" borderId="27" xfId="2" applyNumberFormat="1" applyFont="1" applyBorder="1" applyAlignment="1" applyProtection="1">
      <alignment vertical="center"/>
      <protection locked="0"/>
    </xf>
    <xf numFmtId="165" fontId="13" fillId="0" borderId="28" xfId="2" applyNumberFormat="1" applyFont="1" applyBorder="1" applyAlignment="1" applyProtection="1">
      <alignment vertical="center"/>
      <protection locked="0"/>
    </xf>
    <xf numFmtId="4" fontId="7" fillId="5" borderId="29" xfId="3" applyNumberFormat="1" applyFont="1" applyFill="1" applyBorder="1" applyAlignment="1" applyProtection="1">
      <alignment vertical="center" wrapText="1"/>
      <protection locked="0"/>
    </xf>
    <xf numFmtId="0" fontId="5" fillId="0" borderId="43" xfId="4" applyFont="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6" xfId="4" applyFont="1" applyBorder="1" applyAlignment="1" applyProtection="1">
      <alignment horizontal="center" vertical="center" wrapText="1"/>
    </xf>
    <xf numFmtId="42" fontId="5" fillId="2" borderId="0" xfId="9" applyFont="1" applyFill="1" applyBorder="1" applyAlignment="1" applyProtection="1">
      <alignment vertical="center" wrapText="1"/>
    </xf>
    <xf numFmtId="168" fontId="5" fillId="2" borderId="0" xfId="4" applyNumberFormat="1" applyFont="1" applyFill="1" applyBorder="1" applyAlignment="1" applyProtection="1">
      <alignment vertical="center" wrapText="1"/>
    </xf>
    <xf numFmtId="0" fontId="5" fillId="0" borderId="18" xfId="4" applyFont="1" applyFill="1" applyBorder="1" applyAlignment="1" applyProtection="1">
      <alignment horizontal="justify" vertical="center" wrapText="1"/>
    </xf>
    <xf numFmtId="167" fontId="6" fillId="0" borderId="18" xfId="4" applyNumberFormat="1" applyFont="1" applyFill="1" applyBorder="1" applyAlignment="1" applyProtection="1">
      <alignment horizontal="center" vertical="center" wrapText="1"/>
    </xf>
    <xf numFmtId="167" fontId="5" fillId="0" borderId="55" xfId="6" applyNumberFormat="1" applyFont="1" applyFill="1" applyBorder="1" applyAlignment="1" applyProtection="1">
      <alignment vertical="center" wrapText="1"/>
    </xf>
    <xf numFmtId="42" fontId="5" fillId="2" borderId="28" xfId="9" applyFont="1" applyFill="1" applyBorder="1" applyAlignment="1" applyProtection="1">
      <alignment horizontal="center" vertical="center" wrapText="1"/>
      <protection locked="0"/>
    </xf>
    <xf numFmtId="169" fontId="5" fillId="2" borderId="28" xfId="1" applyNumberFormat="1" applyFont="1" applyFill="1" applyBorder="1" applyAlignment="1" applyProtection="1">
      <alignment horizontal="right" vertical="center" wrapText="1"/>
      <protection locked="0"/>
    </xf>
    <xf numFmtId="41" fontId="5" fillId="2" borderId="28" xfId="1" applyFont="1" applyFill="1" applyBorder="1" applyAlignment="1" applyProtection="1">
      <alignment horizontal="right" vertical="center" wrapText="1"/>
      <protection locked="0"/>
    </xf>
    <xf numFmtId="42" fontId="5" fillId="2" borderId="18" xfId="9" applyFont="1" applyFill="1" applyBorder="1" applyAlignment="1" applyProtection="1">
      <alignment horizontal="center" vertical="center" wrapText="1"/>
      <protection locked="0"/>
    </xf>
    <xf numFmtId="41" fontId="5" fillId="2" borderId="18" xfId="1" applyFont="1" applyFill="1" applyBorder="1" applyAlignment="1" applyProtection="1">
      <alignment horizontal="right" vertical="center" wrapText="1"/>
      <protection locked="0"/>
    </xf>
    <xf numFmtId="0" fontId="5" fillId="2" borderId="22" xfId="8" applyFont="1" applyFill="1" applyBorder="1" applyAlignment="1" applyProtection="1">
      <alignment horizontal="justify" vertical="center" wrapText="1"/>
    </xf>
    <xf numFmtId="0" fontId="5" fillId="2" borderId="24" xfId="8" applyFont="1" applyFill="1" applyBorder="1" applyAlignment="1" applyProtection="1">
      <alignment horizontal="justify" vertical="center" wrapText="1"/>
    </xf>
    <xf numFmtId="0" fontId="5" fillId="2" borderId="25" xfId="8" applyFont="1" applyFill="1" applyBorder="1" applyAlignment="1" applyProtection="1">
      <alignment horizontal="justify" vertical="center" wrapText="1"/>
    </xf>
    <xf numFmtId="0" fontId="5" fillId="2" borderId="22" xfId="8" applyFont="1" applyFill="1" applyBorder="1" applyAlignment="1" applyProtection="1">
      <alignment horizontal="left" vertical="center" wrapText="1"/>
    </xf>
    <xf numFmtId="0" fontId="5" fillId="2" borderId="24" xfId="8" applyFont="1" applyFill="1" applyBorder="1" applyAlignment="1" applyProtection="1">
      <alignment horizontal="left" vertical="center" wrapText="1"/>
    </xf>
    <xf numFmtId="0" fontId="5" fillId="2" borderId="25" xfId="8" applyFont="1" applyFill="1" applyBorder="1" applyAlignment="1" applyProtection="1">
      <alignment horizontal="left" vertical="center" wrapText="1"/>
    </xf>
    <xf numFmtId="0" fontId="5" fillId="0" borderId="22"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0" fontId="6" fillId="4" borderId="28" xfId="4" applyFont="1" applyFill="1" applyBorder="1" applyAlignment="1" applyProtection="1">
      <alignment horizontal="left" vertical="center" wrapText="1"/>
    </xf>
    <xf numFmtId="0" fontId="6" fillId="4" borderId="50" xfId="4" applyFont="1" applyFill="1" applyBorder="1" applyAlignment="1" applyProtection="1">
      <alignment horizontal="left" vertical="center" wrapText="1"/>
    </xf>
    <xf numFmtId="0" fontId="6" fillId="0" borderId="54" xfId="4" applyFont="1" applyFill="1" applyBorder="1" applyAlignment="1" applyProtection="1">
      <alignment horizontal="left" vertical="center" wrapText="1"/>
    </xf>
    <xf numFmtId="0" fontId="6" fillId="0" borderId="46" xfId="4" applyFont="1" applyFill="1" applyBorder="1" applyAlignment="1" applyProtection="1">
      <alignment horizontal="left" vertical="center" wrapText="1"/>
    </xf>
    <xf numFmtId="0" fontId="6" fillId="0" borderId="47" xfId="4" applyFont="1" applyFill="1" applyBorder="1" applyAlignment="1" applyProtection="1">
      <alignment horizontal="left" vertical="center" wrapText="1"/>
    </xf>
    <xf numFmtId="0" fontId="5" fillId="0" borderId="42" xfId="4" applyFont="1" applyFill="1" applyBorder="1" applyAlignment="1" applyProtection="1">
      <alignment horizontal="center" vertical="center" wrapText="1"/>
    </xf>
    <xf numFmtId="0" fontId="5" fillId="0" borderId="44" xfId="4" applyFont="1" applyFill="1" applyBorder="1" applyAlignment="1" applyProtection="1">
      <alignment horizontal="center" vertical="center" wrapText="1"/>
    </xf>
    <xf numFmtId="0" fontId="5" fillId="0" borderId="0" xfId="4" applyFont="1" applyBorder="1" applyAlignment="1" applyProtection="1">
      <alignment horizontal="center" vertical="center" wrapText="1"/>
    </xf>
    <xf numFmtId="0" fontId="5" fillId="0" borderId="40"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0" fontId="5" fillId="0" borderId="18" xfId="4" applyFont="1" applyBorder="1" applyAlignment="1" applyProtection="1">
      <alignment horizontal="center" vertical="center" wrapText="1"/>
    </xf>
    <xf numFmtId="166" fontId="5" fillId="0" borderId="43" xfId="4" applyNumberFormat="1" applyFont="1" applyBorder="1" applyAlignment="1" applyProtection="1">
      <alignment horizontal="center" vertical="center" wrapText="1"/>
    </xf>
    <xf numFmtId="166" fontId="5" fillId="0" borderId="13" xfId="4" applyNumberFormat="1" applyFont="1" applyBorder="1" applyAlignment="1" applyProtection="1">
      <alignment horizontal="center" vertical="center" wrapText="1"/>
    </xf>
    <xf numFmtId="0" fontId="6" fillId="4" borderId="52" xfId="4" applyFont="1" applyFill="1" applyBorder="1" applyAlignment="1" applyProtection="1">
      <alignment horizontal="left" vertical="center" wrapText="1"/>
    </xf>
    <xf numFmtId="0" fontId="11" fillId="3" borderId="21" xfId="4" applyFont="1" applyFill="1" applyBorder="1" applyAlignment="1" applyProtection="1">
      <alignment horizontal="left" vertical="center" wrapText="1"/>
    </xf>
    <xf numFmtId="0" fontId="11" fillId="3" borderId="14" xfId="4" applyFont="1" applyFill="1" applyBorder="1" applyAlignment="1" applyProtection="1">
      <alignment horizontal="left" vertical="center" wrapText="1"/>
    </xf>
    <xf numFmtId="0" fontId="6" fillId="4" borderId="31" xfId="4" applyFont="1" applyFill="1" applyBorder="1" applyAlignment="1" applyProtection="1">
      <alignment horizontal="left" vertical="center" wrapText="1"/>
    </xf>
    <xf numFmtId="0" fontId="6" fillId="4" borderId="21" xfId="4" applyFont="1" applyFill="1" applyBorder="1" applyAlignment="1" applyProtection="1">
      <alignment horizontal="left" vertical="center" wrapText="1"/>
    </xf>
    <xf numFmtId="0" fontId="6" fillId="4" borderId="12" xfId="4" applyFont="1" applyFill="1" applyBorder="1" applyAlignment="1" applyProtection="1">
      <alignment horizontal="left" vertical="center" wrapText="1"/>
    </xf>
    <xf numFmtId="0" fontId="6" fillId="4" borderId="26" xfId="4" applyFont="1" applyFill="1" applyBorder="1" applyAlignment="1" applyProtection="1">
      <alignment horizontal="left" vertical="center" wrapText="1"/>
    </xf>
    <xf numFmtId="0" fontId="6" fillId="4" borderId="24" xfId="4" applyFont="1" applyFill="1" applyBorder="1" applyAlignment="1" applyProtection="1">
      <alignment horizontal="left" vertical="center" wrapText="1"/>
    </xf>
    <xf numFmtId="0" fontId="6" fillId="4" borderId="27" xfId="4" applyFont="1" applyFill="1" applyBorder="1" applyAlignment="1" applyProtection="1">
      <alignment horizontal="left" vertical="center" wrapText="1"/>
    </xf>
    <xf numFmtId="0" fontId="6" fillId="4" borderId="34" xfId="4" applyFont="1" applyFill="1" applyBorder="1" applyAlignment="1" applyProtection="1">
      <alignment horizontal="left" vertical="center" wrapText="1"/>
    </xf>
    <xf numFmtId="0" fontId="6" fillId="4" borderId="35" xfId="4" applyFont="1" applyFill="1" applyBorder="1" applyAlignment="1" applyProtection="1">
      <alignment horizontal="left" vertical="center" wrapText="1"/>
    </xf>
    <xf numFmtId="0" fontId="6" fillId="4" borderId="36" xfId="4" applyFont="1" applyFill="1" applyBorder="1" applyAlignment="1" applyProtection="1">
      <alignment horizontal="left" vertical="center" wrapText="1"/>
    </xf>
    <xf numFmtId="0" fontId="6" fillId="4" borderId="4" xfId="4" applyFont="1" applyFill="1" applyBorder="1" applyAlignment="1" applyProtection="1">
      <alignment horizontal="center" vertical="center" wrapText="1"/>
    </xf>
    <xf numFmtId="0" fontId="6" fillId="4" borderId="38" xfId="4" applyFont="1" applyFill="1" applyBorder="1" applyAlignment="1" applyProtection="1">
      <alignment horizontal="center" vertical="center" wrapText="1"/>
    </xf>
    <xf numFmtId="0" fontId="6" fillId="4" borderId="8" xfId="4" applyFont="1" applyFill="1" applyBorder="1" applyAlignment="1" applyProtection="1">
      <alignment horizontal="center" vertical="center" wrapText="1"/>
    </xf>
    <xf numFmtId="0" fontId="6" fillId="4" borderId="15" xfId="4" applyFont="1" applyFill="1" applyBorder="1" applyAlignment="1" applyProtection="1">
      <alignment horizontal="center" vertical="center" wrapText="1"/>
    </xf>
    <xf numFmtId="0" fontId="6" fillId="4" borderId="40" xfId="4" applyFont="1" applyFill="1" applyBorder="1" applyAlignment="1" applyProtection="1">
      <alignment horizontal="center" vertical="center" wrapText="1"/>
    </xf>
    <xf numFmtId="0" fontId="6" fillId="4" borderId="19" xfId="4" applyFont="1" applyFill="1" applyBorder="1" applyAlignment="1" applyProtection="1">
      <alignment horizontal="center" vertical="center" wrapText="1"/>
    </xf>
    <xf numFmtId="167" fontId="6" fillId="4" borderId="39" xfId="4" applyNumberFormat="1" applyFont="1" applyFill="1" applyBorder="1" applyAlignment="1" applyProtection="1">
      <alignment horizontal="center" vertical="center" wrapText="1"/>
    </xf>
    <xf numFmtId="167" fontId="6" fillId="4" borderId="41" xfId="4" applyNumberFormat="1" applyFont="1" applyFill="1" applyBorder="1" applyAlignment="1" applyProtection="1">
      <alignment horizontal="center" vertical="center" wrapText="1"/>
    </xf>
    <xf numFmtId="0" fontId="10" fillId="0" borderId="2" xfId="4" quotePrefix="1" applyFont="1" applyFill="1" applyBorder="1" applyAlignment="1" applyProtection="1">
      <alignment horizontal="right" vertical="center" wrapText="1"/>
    </xf>
    <xf numFmtId="0" fontId="10" fillId="0" borderId="20" xfId="4" quotePrefix="1" applyFont="1" applyFill="1" applyBorder="1" applyAlignment="1" applyProtection="1">
      <alignment horizontal="right" vertical="center" wrapText="1"/>
    </xf>
    <xf numFmtId="0" fontId="3"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8" fillId="2" borderId="0" xfId="4" applyFont="1" applyFill="1" applyAlignment="1" applyProtection="1">
      <alignment horizontal="center" vertical="center" wrapText="1"/>
    </xf>
    <xf numFmtId="0" fontId="5" fillId="0" borderId="4"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5" fillId="0" borderId="17" xfId="4" applyFont="1" applyBorder="1" applyAlignment="1" applyProtection="1">
      <alignment horizontal="center" vertical="center" wrapText="1"/>
    </xf>
    <xf numFmtId="0" fontId="5" fillId="2" borderId="9" xfId="8" applyFont="1" applyFill="1" applyBorder="1" applyAlignment="1" applyProtection="1">
      <alignment horizontal="justify" vertical="center" wrapText="1"/>
    </xf>
    <xf numFmtId="0" fontId="5" fillId="2" borderId="21" xfId="8" applyFont="1" applyFill="1" applyBorder="1" applyAlignment="1" applyProtection="1">
      <alignment horizontal="justify" vertical="center" wrapText="1"/>
    </xf>
    <xf numFmtId="0" fontId="5" fillId="2" borderId="14" xfId="8" applyFont="1" applyFill="1" applyBorder="1" applyAlignment="1" applyProtection="1">
      <alignment horizontal="justify" vertical="center" wrapText="1"/>
    </xf>
    <xf numFmtId="0" fontId="5" fillId="2" borderId="15" xfId="8" applyFont="1" applyFill="1" applyBorder="1" applyAlignment="1" applyProtection="1">
      <alignment horizontal="justify" vertical="center" wrapText="1"/>
    </xf>
    <xf numFmtId="0" fontId="5" fillId="2" borderId="40" xfId="8" applyFont="1" applyFill="1" applyBorder="1" applyAlignment="1" applyProtection="1">
      <alignment horizontal="justify" vertical="center" wrapText="1"/>
    </xf>
    <xf numFmtId="0" fontId="5" fillId="2" borderId="19" xfId="8" applyFont="1" applyFill="1" applyBorder="1" applyAlignment="1" applyProtection="1">
      <alignment horizontal="justify" vertical="center" wrapText="1"/>
    </xf>
    <xf numFmtId="0" fontId="17" fillId="2" borderId="0" xfId="4" applyFont="1" applyFill="1" applyBorder="1" applyAlignment="1" applyProtection="1">
      <alignment horizontal="left" vertical="center" wrapText="1"/>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justify" vertical="center" wrapText="1"/>
    </xf>
    <xf numFmtId="0" fontId="17" fillId="2" borderId="0" xfId="4" applyNumberFormat="1" applyFont="1" applyFill="1" applyBorder="1" applyAlignment="1" applyProtection="1">
      <alignment vertical="center" wrapText="1"/>
    </xf>
    <xf numFmtId="0" fontId="18" fillId="0" borderId="0" xfId="10" applyFont="1" applyBorder="1" applyAlignment="1" applyProtection="1">
      <alignment vertical="center"/>
    </xf>
    <xf numFmtId="0" fontId="17" fillId="2" borderId="21" xfId="4" applyNumberFormat="1" applyFont="1" applyFill="1" applyBorder="1" applyAlignment="1" applyProtection="1">
      <alignment horizontal="center" vertical="center" wrapText="1"/>
    </xf>
    <xf numFmtId="0" fontId="17" fillId="2" borderId="21" xfId="4" applyNumberFormat="1" applyFont="1" applyFill="1" applyBorder="1" applyAlignment="1" applyProtection="1">
      <alignment horizontal="justify" vertical="center" wrapText="1"/>
    </xf>
    <xf numFmtId="0" fontId="17" fillId="2" borderId="21" xfId="4" applyNumberFormat="1" applyFont="1" applyFill="1" applyBorder="1" applyAlignment="1" applyProtection="1">
      <alignment vertical="center" wrapText="1"/>
    </xf>
    <xf numFmtId="0" fontId="18" fillId="0" borderId="0" xfId="10" applyFont="1" applyAlignment="1" applyProtection="1">
      <alignment horizontal="left" vertical="center"/>
    </xf>
    <xf numFmtId="0" fontId="18" fillId="2" borderId="0" xfId="4" applyNumberFormat="1" applyFont="1" applyFill="1" applyBorder="1" applyAlignment="1" applyProtection="1">
      <alignment horizontal="center" vertical="center" wrapText="1"/>
    </xf>
    <xf numFmtId="0" fontId="18" fillId="2" borderId="0" xfId="4" applyNumberFormat="1" applyFont="1" applyFill="1" applyBorder="1" applyAlignment="1" applyProtection="1">
      <alignment horizontal="center" vertical="center" wrapText="1"/>
    </xf>
  </cellXfs>
  <cellStyles count="11">
    <cellStyle name="Millares [0]" xfId="1" builtinId="6"/>
    <cellStyle name="Millares 2 2" xfId="6" xr:uid="{173EA54E-0462-469D-B93A-257C1C894ED9}"/>
    <cellStyle name="Moneda" xfId="2" builtinId="4"/>
    <cellStyle name="Moneda [0]" xfId="9" builtinId="7"/>
    <cellStyle name="Moneda 3 4" xfId="7" xr:uid="{0C80811F-2C0B-4540-8262-6294E73940DE}"/>
    <cellStyle name="Normal" xfId="0" builtinId="0"/>
    <cellStyle name="Normal 3" xfId="4" xr:uid="{CD1F31D2-048E-435E-BB05-7AB55A4DF7BE}"/>
    <cellStyle name="Normal 3 11 2" xfId="8" xr:uid="{340621DE-035A-4826-97EF-7CA7A82BCDD0}"/>
    <cellStyle name="Normal_ESTABLECIMIENTO Y MANTENIMIENTO" xfId="10" xr:uid="{F377B7AF-E436-44CF-AC4E-06C24A15EEA1}"/>
    <cellStyle name="Porcentaje" xfId="3" builtinId="5"/>
    <cellStyle name="Porcentaje 2 2 2" xfId="5" xr:uid="{D180B659-7239-4034-87D6-0FE82A39A29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AAA2-E6EE-4AC6-B7C9-105C08F4977A}">
  <sheetPr>
    <tabColor theme="6" tint="-0.249977111117893"/>
  </sheetPr>
  <dimension ref="B1:HJ86"/>
  <sheetViews>
    <sheetView showGridLines="0" tabSelected="1" view="pageBreakPreview" topLeftCell="A44" zoomScaleNormal="100" zoomScaleSheetLayoutView="100" workbookViewId="0">
      <selection activeCell="E85" sqref="E85"/>
    </sheetView>
  </sheetViews>
  <sheetFormatPr baseColWidth="10" defaultColWidth="12.5703125" defaultRowHeight="16.5" x14ac:dyDescent="0.3"/>
  <cols>
    <col min="1" max="1" width="1.85546875" style="2" customWidth="1"/>
    <col min="2" max="2" width="9.7109375" style="51" customWidth="1"/>
    <col min="3" max="3" width="48.5703125" style="52" customWidth="1"/>
    <col min="4" max="4" width="15.85546875" style="52" customWidth="1"/>
    <col min="5" max="5" width="13.7109375" style="53" customWidth="1"/>
    <col min="6" max="6" width="15.85546875" style="1" customWidth="1"/>
    <col min="7" max="7" width="21" style="1" customWidth="1"/>
    <col min="8" max="8" width="2" style="54" customWidth="1"/>
    <col min="9" max="10" width="13" style="1" customWidth="1"/>
    <col min="11" max="218" width="11.5703125" style="1" customWidth="1"/>
    <col min="219" max="16384" width="12.5703125" style="2"/>
  </cols>
  <sheetData>
    <row r="1" spans="2:218" ht="43.5" customHeight="1" x14ac:dyDescent="0.3">
      <c r="B1" s="117" t="s">
        <v>0</v>
      </c>
      <c r="C1" s="117"/>
      <c r="D1" s="117"/>
      <c r="E1" s="117"/>
      <c r="F1" s="117"/>
      <c r="G1" s="117"/>
    </row>
    <row r="2" spans="2:218" ht="17.25" thickBot="1" x14ac:dyDescent="0.35">
      <c r="B2" s="118"/>
      <c r="C2" s="118"/>
      <c r="D2" s="118"/>
      <c r="E2" s="118"/>
      <c r="F2" s="118"/>
      <c r="G2" s="118"/>
      <c r="I2" s="1" t="s">
        <v>53</v>
      </c>
      <c r="K2" s="2"/>
    </row>
    <row r="3" spans="2:218" ht="15" customHeight="1" thickBot="1" x14ac:dyDescent="0.35">
      <c r="B3" s="118"/>
      <c r="C3" s="118"/>
      <c r="D3" s="118"/>
      <c r="E3" s="119"/>
      <c r="F3" s="120" t="str">
        <f>+CONCATENATE(I2,SUM(G10,G24,G38),I3)</f>
        <v>PLAZO: 13 MESES</v>
      </c>
      <c r="G3" s="121"/>
      <c r="I3" s="1" t="s">
        <v>54</v>
      </c>
      <c r="K3" s="2"/>
    </row>
    <row r="4" spans="2:218" ht="11.25" customHeight="1" x14ac:dyDescent="0.3">
      <c r="B4" s="55"/>
      <c r="C4" s="55"/>
      <c r="D4" s="55"/>
      <c r="E4" s="55"/>
      <c r="F4" s="3"/>
      <c r="G4" s="3"/>
    </row>
    <row r="5" spans="2:218" s="4" customFormat="1" ht="11.25" customHeight="1" x14ac:dyDescent="0.3">
      <c r="B5" s="122" t="s">
        <v>1</v>
      </c>
      <c r="C5" s="122"/>
      <c r="D5" s="122"/>
      <c r="E5" s="122"/>
      <c r="F5" s="122"/>
      <c r="G5" s="122"/>
      <c r="H5" s="54"/>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row>
    <row r="6" spans="2:218" s="4" customFormat="1" ht="14.25" customHeight="1" thickBot="1" x14ac:dyDescent="0.35">
      <c r="B6" s="5"/>
      <c r="C6" s="6"/>
      <c r="D6" s="6"/>
      <c r="E6" s="6"/>
      <c r="F6" s="6"/>
      <c r="G6" s="6"/>
      <c r="H6" s="5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row>
    <row r="7" spans="2:218" s="4" customFormat="1" ht="16.5" customHeight="1" x14ac:dyDescent="0.3">
      <c r="B7" s="123" t="s">
        <v>2</v>
      </c>
      <c r="C7" s="125" t="s">
        <v>3</v>
      </c>
      <c r="D7" s="126"/>
      <c r="E7" s="62" t="s">
        <v>4</v>
      </c>
      <c r="F7" s="7" t="s">
        <v>5</v>
      </c>
      <c r="G7" s="8" t="s">
        <v>6</v>
      </c>
      <c r="H7" s="54"/>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row>
    <row r="8" spans="2:218" s="4" customFormat="1" ht="16.5" customHeight="1" x14ac:dyDescent="0.3">
      <c r="B8" s="124"/>
      <c r="C8" s="127"/>
      <c r="D8" s="128"/>
      <c r="E8" s="9" t="s">
        <v>7</v>
      </c>
      <c r="F8" s="10" t="s">
        <v>8</v>
      </c>
      <c r="G8" s="11" t="s">
        <v>9</v>
      </c>
      <c r="H8" s="54"/>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row>
    <row r="9" spans="2:218" s="4" customFormat="1" ht="17.25" customHeight="1" thickBot="1" x14ac:dyDescent="0.35">
      <c r="B9" s="12" t="s">
        <v>10</v>
      </c>
      <c r="C9" s="129"/>
      <c r="D9" s="130"/>
      <c r="E9" s="13" t="s">
        <v>11</v>
      </c>
      <c r="F9" s="14" t="s">
        <v>12</v>
      </c>
      <c r="G9" s="15" t="s">
        <v>13</v>
      </c>
      <c r="H9" s="54"/>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row>
    <row r="10" spans="2:218" s="4" customFormat="1" ht="12" customHeight="1" thickBot="1" x14ac:dyDescent="0.35">
      <c r="B10" s="115" t="s">
        <v>14</v>
      </c>
      <c r="C10" s="116"/>
      <c r="D10" s="116"/>
      <c r="E10" s="116"/>
      <c r="F10" s="116"/>
      <c r="G10" s="16">
        <v>0.5</v>
      </c>
      <c r="H10" s="54"/>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row>
    <row r="11" spans="2:218" s="4" customFormat="1" x14ac:dyDescent="0.3">
      <c r="B11" s="17"/>
      <c r="C11" s="96" t="s">
        <v>15</v>
      </c>
      <c r="D11" s="96"/>
      <c r="E11" s="96"/>
      <c r="F11" s="96"/>
      <c r="G11" s="97"/>
      <c r="H11" s="54"/>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row>
    <row r="12" spans="2:218" s="4" customFormat="1" x14ac:dyDescent="0.3">
      <c r="B12" s="18"/>
      <c r="C12" s="19" t="s">
        <v>16</v>
      </c>
      <c r="D12" s="19"/>
      <c r="E12" s="20"/>
      <c r="F12" s="20"/>
      <c r="G12" s="21"/>
      <c r="H12" s="54"/>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row>
    <row r="13" spans="2:218" s="4" customFormat="1" x14ac:dyDescent="0.3">
      <c r="B13" s="22">
        <v>1</v>
      </c>
      <c r="C13" s="56" t="s">
        <v>17</v>
      </c>
      <c r="D13" s="23"/>
      <c r="E13" s="57"/>
      <c r="F13" s="24">
        <v>0.25</v>
      </c>
      <c r="G13" s="25">
        <f>+ROUND(B13*E13*F13*$G$10,0)</f>
        <v>0</v>
      </c>
      <c r="H13" s="5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row>
    <row r="14" spans="2:218" s="4" customFormat="1" x14ac:dyDescent="0.3">
      <c r="B14" s="26">
        <v>1</v>
      </c>
      <c r="C14" s="56" t="s">
        <v>18</v>
      </c>
      <c r="D14" s="23"/>
      <c r="E14" s="58"/>
      <c r="F14" s="24">
        <v>0.25</v>
      </c>
      <c r="G14" s="25">
        <f t="shared" ref="G14:G20" si="0">+ROUND(B14*E14*F14*$G$10,0)</f>
        <v>0</v>
      </c>
      <c r="H14" s="54"/>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row>
    <row r="15" spans="2:218" s="4" customFormat="1" x14ac:dyDescent="0.3">
      <c r="B15" s="26">
        <v>1</v>
      </c>
      <c r="C15" s="56" t="s">
        <v>19</v>
      </c>
      <c r="D15" s="23"/>
      <c r="E15" s="58"/>
      <c r="F15" s="24">
        <v>0.25</v>
      </c>
      <c r="G15" s="25">
        <f t="shared" si="0"/>
        <v>0</v>
      </c>
      <c r="H15" s="5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row>
    <row r="16" spans="2:218" s="4" customFormat="1" x14ac:dyDescent="0.3">
      <c r="B16" s="26">
        <v>1</v>
      </c>
      <c r="C16" s="56" t="s">
        <v>20</v>
      </c>
      <c r="D16" s="23"/>
      <c r="E16" s="58"/>
      <c r="F16" s="24">
        <v>1</v>
      </c>
      <c r="G16" s="25">
        <f t="shared" si="0"/>
        <v>0</v>
      </c>
      <c r="H16" s="54"/>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row>
    <row r="17" spans="2:218" s="4" customFormat="1" x14ac:dyDescent="0.3">
      <c r="B17" s="26">
        <v>1</v>
      </c>
      <c r="C17" s="56" t="s">
        <v>21</v>
      </c>
      <c r="D17" s="23"/>
      <c r="E17" s="58"/>
      <c r="F17" s="24">
        <v>0.5</v>
      </c>
      <c r="G17" s="25">
        <f t="shared" si="0"/>
        <v>0</v>
      </c>
      <c r="H17" s="5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row>
    <row r="18" spans="2:218" s="4" customFormat="1" hidden="1" x14ac:dyDescent="0.3">
      <c r="B18" s="26"/>
      <c r="C18" s="56" t="s">
        <v>22</v>
      </c>
      <c r="D18" s="23"/>
      <c r="E18" s="58"/>
      <c r="F18" s="24"/>
      <c r="G18" s="25">
        <f t="shared" si="0"/>
        <v>0</v>
      </c>
      <c r="H18" s="54"/>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row>
    <row r="19" spans="2:218" s="4" customFormat="1" hidden="1" x14ac:dyDescent="0.3">
      <c r="B19" s="26"/>
      <c r="C19" s="56" t="s">
        <v>23</v>
      </c>
      <c r="D19" s="23"/>
      <c r="E19" s="58"/>
      <c r="F19" s="24"/>
      <c r="G19" s="25">
        <f t="shared" si="0"/>
        <v>0</v>
      </c>
      <c r="H19" s="5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2:218" s="4" customFormat="1" x14ac:dyDescent="0.3">
      <c r="B20" s="26">
        <v>1</v>
      </c>
      <c r="C20" s="56" t="s">
        <v>24</v>
      </c>
      <c r="D20" s="23"/>
      <c r="E20" s="58"/>
      <c r="F20" s="24">
        <v>0.5</v>
      </c>
      <c r="G20" s="25">
        <f t="shared" si="0"/>
        <v>0</v>
      </c>
      <c r="H20" s="5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row>
    <row r="21" spans="2:218" s="4" customFormat="1" x14ac:dyDescent="0.3">
      <c r="B21" s="27"/>
      <c r="C21" s="98" t="s">
        <v>25</v>
      </c>
      <c r="D21" s="99"/>
      <c r="E21" s="99"/>
      <c r="F21" s="100"/>
      <c r="G21" s="28">
        <f>SUM(G12:G20)</f>
        <v>0</v>
      </c>
      <c r="H21" s="5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row>
    <row r="22" spans="2:218" s="4" customFormat="1" x14ac:dyDescent="0.3">
      <c r="B22" s="29"/>
      <c r="C22" s="101" t="s">
        <v>26</v>
      </c>
      <c r="D22" s="102"/>
      <c r="E22" s="102"/>
      <c r="F22" s="103"/>
      <c r="G22" s="30"/>
      <c r="H22" s="5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2:218" s="4" customFormat="1" ht="17.25" thickBot="1" x14ac:dyDescent="0.35">
      <c r="B23" s="31"/>
      <c r="C23" s="104" t="s">
        <v>27</v>
      </c>
      <c r="D23" s="105"/>
      <c r="E23" s="105"/>
      <c r="F23" s="106"/>
      <c r="G23" s="32">
        <f>ROUND(+G21*(G22),0)</f>
        <v>0</v>
      </c>
      <c r="H23" s="54"/>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row>
    <row r="24" spans="2:218" s="4" customFormat="1" ht="12" customHeight="1" thickBot="1" x14ac:dyDescent="0.35">
      <c r="B24" s="115" t="s">
        <v>28</v>
      </c>
      <c r="C24" s="116"/>
      <c r="D24" s="116"/>
      <c r="E24" s="116"/>
      <c r="F24" s="116"/>
      <c r="G24" s="16">
        <v>11</v>
      </c>
      <c r="H24" s="5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2:218" s="4" customFormat="1" x14ac:dyDescent="0.3">
      <c r="B25" s="17"/>
      <c r="C25" s="96" t="s">
        <v>15</v>
      </c>
      <c r="D25" s="96"/>
      <c r="E25" s="96"/>
      <c r="F25" s="96"/>
      <c r="G25" s="97"/>
      <c r="H25" s="54"/>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row>
    <row r="26" spans="2:218" s="4" customFormat="1" x14ac:dyDescent="0.3">
      <c r="B26" s="18"/>
      <c r="C26" s="20" t="s">
        <v>16</v>
      </c>
      <c r="D26" s="20"/>
      <c r="E26" s="20"/>
      <c r="F26" s="20"/>
      <c r="G26" s="21"/>
      <c r="H26" s="54"/>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2:218" s="4" customFormat="1" x14ac:dyDescent="0.3">
      <c r="B27" s="26">
        <v>1</v>
      </c>
      <c r="C27" s="56" t="str">
        <f t="shared" ref="C27:C34" si="1">+C13</f>
        <v>Director de Interventoria (Especialista Pavimentos/Geotecnia)</v>
      </c>
      <c r="D27" s="23"/>
      <c r="E27" s="58"/>
      <c r="F27" s="24">
        <v>0.25</v>
      </c>
      <c r="G27" s="25">
        <f>+ROUND(B27*E27*F27*$G$24,0)</f>
        <v>0</v>
      </c>
      <c r="H27" s="54"/>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2:218" s="4" customFormat="1" x14ac:dyDescent="0.3">
      <c r="B28" s="26">
        <v>1</v>
      </c>
      <c r="C28" s="56" t="str">
        <f t="shared" si="1"/>
        <v>Profesional Ambiental</v>
      </c>
      <c r="D28" s="23"/>
      <c r="E28" s="58"/>
      <c r="F28" s="24">
        <v>1</v>
      </c>
      <c r="G28" s="25">
        <f t="shared" ref="G28:G34" si="2">+ROUND(B28*E28*F28*$G$24,0)</f>
        <v>0</v>
      </c>
      <c r="H28" s="54"/>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2:218" s="4" customFormat="1" x14ac:dyDescent="0.3">
      <c r="B29" s="26">
        <v>1</v>
      </c>
      <c r="C29" s="56" t="str">
        <f t="shared" si="1"/>
        <v>Profesional Social</v>
      </c>
      <c r="D29" s="23"/>
      <c r="E29" s="58"/>
      <c r="F29" s="24">
        <v>1</v>
      </c>
      <c r="G29" s="25">
        <f t="shared" si="2"/>
        <v>0</v>
      </c>
      <c r="H29" s="5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row>
    <row r="30" spans="2:218" s="4" customFormat="1" x14ac:dyDescent="0.3">
      <c r="B30" s="26">
        <v>1</v>
      </c>
      <c r="C30" s="56" t="str">
        <f t="shared" si="1"/>
        <v>Profesional Civil (Residente de Interventoria)</v>
      </c>
      <c r="D30" s="23"/>
      <c r="E30" s="58"/>
      <c r="F30" s="24">
        <v>1</v>
      </c>
      <c r="G30" s="25">
        <f t="shared" si="2"/>
        <v>0</v>
      </c>
      <c r="H30" s="54"/>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row>
    <row r="31" spans="2:218" s="4" customFormat="1" x14ac:dyDescent="0.3">
      <c r="B31" s="26">
        <v>1</v>
      </c>
      <c r="C31" s="56" t="str">
        <f t="shared" si="1"/>
        <v>Profesional HSE</v>
      </c>
      <c r="D31" s="23"/>
      <c r="E31" s="58"/>
      <c r="F31" s="24">
        <v>1</v>
      </c>
      <c r="G31" s="25">
        <f t="shared" si="2"/>
        <v>0</v>
      </c>
      <c r="H31" s="54"/>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row>
    <row r="32" spans="2:218" s="4" customFormat="1" x14ac:dyDescent="0.3">
      <c r="B32" s="26">
        <v>1</v>
      </c>
      <c r="C32" s="56" t="str">
        <f t="shared" si="1"/>
        <v>Topografo</v>
      </c>
      <c r="D32" s="23"/>
      <c r="E32" s="58"/>
      <c r="F32" s="24">
        <v>1</v>
      </c>
      <c r="G32" s="25">
        <f t="shared" si="2"/>
        <v>0</v>
      </c>
      <c r="H32" s="5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row>
    <row r="33" spans="2:218" s="4" customFormat="1" x14ac:dyDescent="0.3">
      <c r="B33" s="26">
        <v>1</v>
      </c>
      <c r="C33" s="56" t="str">
        <f t="shared" si="1"/>
        <v>Cadenero</v>
      </c>
      <c r="D33" s="23"/>
      <c r="E33" s="58"/>
      <c r="F33" s="24">
        <v>1</v>
      </c>
      <c r="G33" s="25">
        <f t="shared" si="2"/>
        <v>0</v>
      </c>
      <c r="H33" s="5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row>
    <row r="34" spans="2:218" s="4" customFormat="1" x14ac:dyDescent="0.3">
      <c r="B34" s="26">
        <v>1</v>
      </c>
      <c r="C34" s="56" t="str">
        <f t="shared" si="1"/>
        <v>Profesional Control Documental</v>
      </c>
      <c r="D34" s="23"/>
      <c r="E34" s="58"/>
      <c r="F34" s="24">
        <v>1</v>
      </c>
      <c r="G34" s="25">
        <f t="shared" si="2"/>
        <v>0</v>
      </c>
      <c r="H34" s="5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row>
    <row r="35" spans="2:218" s="4" customFormat="1" x14ac:dyDescent="0.3">
      <c r="B35" s="27"/>
      <c r="C35" s="98" t="s">
        <v>25</v>
      </c>
      <c r="D35" s="99"/>
      <c r="E35" s="99"/>
      <c r="F35" s="100"/>
      <c r="G35" s="28">
        <f>SUM(G26:G34)</f>
        <v>0</v>
      </c>
      <c r="H35" s="5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row>
    <row r="36" spans="2:218" s="4" customFormat="1" x14ac:dyDescent="0.3">
      <c r="B36" s="29"/>
      <c r="C36" s="101" t="s">
        <v>26</v>
      </c>
      <c r="D36" s="102"/>
      <c r="E36" s="102"/>
      <c r="F36" s="103"/>
      <c r="G36" s="59"/>
      <c r="H36" s="5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row>
    <row r="37" spans="2:218" s="4" customFormat="1" ht="17.25" thickBot="1" x14ac:dyDescent="0.35">
      <c r="B37" s="31"/>
      <c r="C37" s="104" t="s">
        <v>29</v>
      </c>
      <c r="D37" s="105"/>
      <c r="E37" s="105"/>
      <c r="F37" s="106"/>
      <c r="G37" s="32">
        <f>ROUND(+G35*(G36),0)</f>
        <v>0</v>
      </c>
      <c r="H37" s="5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row>
    <row r="38" spans="2:218" s="4" customFormat="1" ht="12" customHeight="1" thickBot="1" x14ac:dyDescent="0.35">
      <c r="B38" s="115" t="s">
        <v>30</v>
      </c>
      <c r="C38" s="116"/>
      <c r="D38" s="116"/>
      <c r="E38" s="116"/>
      <c r="F38" s="116"/>
      <c r="G38" s="16">
        <v>1.5</v>
      </c>
      <c r="H38" s="54"/>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row>
    <row r="39" spans="2:218" s="4" customFormat="1" x14ac:dyDescent="0.3">
      <c r="B39" s="17"/>
      <c r="C39" s="96" t="s">
        <v>15</v>
      </c>
      <c r="D39" s="96"/>
      <c r="E39" s="96"/>
      <c r="F39" s="96"/>
      <c r="G39" s="97"/>
      <c r="H39" s="54"/>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row>
    <row r="40" spans="2:218" s="4" customFormat="1" x14ac:dyDescent="0.3">
      <c r="B40" s="18"/>
      <c r="C40" s="20" t="s">
        <v>16</v>
      </c>
      <c r="D40" s="20"/>
      <c r="E40" s="20"/>
      <c r="F40" s="20"/>
      <c r="G40" s="21"/>
      <c r="H40" s="54"/>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row>
    <row r="41" spans="2:218" s="4" customFormat="1" x14ac:dyDescent="0.3">
      <c r="B41" s="26">
        <v>1</v>
      </c>
      <c r="C41" s="56" t="str">
        <f t="shared" ref="C41:C48" si="3">+C27</f>
        <v>Director de Interventoria (Especialista Pavimentos/Geotecnia)</v>
      </c>
      <c r="D41" s="23"/>
      <c r="E41" s="58"/>
      <c r="F41" s="24">
        <v>0.25</v>
      </c>
      <c r="G41" s="25">
        <f>+ROUND(B41*E41*F41*$G$38,0)</f>
        <v>0</v>
      </c>
      <c r="H41" s="5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row>
    <row r="42" spans="2:218" s="4" customFormat="1" x14ac:dyDescent="0.3">
      <c r="B42" s="26">
        <v>1</v>
      </c>
      <c r="C42" s="56" t="str">
        <f t="shared" si="3"/>
        <v>Profesional Ambiental</v>
      </c>
      <c r="D42" s="23"/>
      <c r="E42" s="58"/>
      <c r="F42" s="24">
        <v>0.25</v>
      </c>
      <c r="G42" s="25">
        <f t="shared" ref="G42:G48" si="4">+ROUND(B42*E42*F42*$G$38,0)</f>
        <v>0</v>
      </c>
      <c r="H42" s="54"/>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row>
    <row r="43" spans="2:218" s="4" customFormat="1" x14ac:dyDescent="0.3">
      <c r="B43" s="26">
        <v>1</v>
      </c>
      <c r="C43" s="56" t="str">
        <f t="shared" si="3"/>
        <v>Profesional Social</v>
      </c>
      <c r="D43" s="23"/>
      <c r="E43" s="58"/>
      <c r="F43" s="24">
        <v>0.25</v>
      </c>
      <c r="G43" s="25">
        <f t="shared" si="4"/>
        <v>0</v>
      </c>
      <c r="H43" s="54"/>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row>
    <row r="44" spans="2:218" s="4" customFormat="1" x14ac:dyDescent="0.3">
      <c r="B44" s="26">
        <v>1</v>
      </c>
      <c r="C44" s="56" t="str">
        <f t="shared" si="3"/>
        <v>Profesional Civil (Residente de Interventoria)</v>
      </c>
      <c r="D44" s="23"/>
      <c r="E44" s="58"/>
      <c r="F44" s="24">
        <v>1</v>
      </c>
      <c r="G44" s="25">
        <f t="shared" si="4"/>
        <v>0</v>
      </c>
      <c r="H44" s="54"/>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row>
    <row r="45" spans="2:218" s="4" customFormat="1" x14ac:dyDescent="0.3">
      <c r="B45" s="26">
        <v>1</v>
      </c>
      <c r="C45" s="56" t="str">
        <f t="shared" si="3"/>
        <v>Profesional HSE</v>
      </c>
      <c r="D45" s="23"/>
      <c r="E45" s="58"/>
      <c r="F45" s="24">
        <v>0.5</v>
      </c>
      <c r="G45" s="25">
        <f t="shared" si="4"/>
        <v>0</v>
      </c>
      <c r="H45" s="54"/>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row>
    <row r="46" spans="2:218" s="4" customFormat="1" hidden="1" x14ac:dyDescent="0.3">
      <c r="B46" s="61"/>
      <c r="C46" s="56" t="str">
        <f t="shared" si="3"/>
        <v>Topografo</v>
      </c>
      <c r="D46" s="23"/>
      <c r="E46" s="58"/>
      <c r="F46" s="33">
        <v>0.5</v>
      </c>
      <c r="G46" s="25">
        <f t="shared" si="4"/>
        <v>0</v>
      </c>
      <c r="H46" s="54"/>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row>
    <row r="47" spans="2:218" s="4" customFormat="1" hidden="1" x14ac:dyDescent="0.3">
      <c r="B47" s="61"/>
      <c r="C47" s="56" t="str">
        <f t="shared" si="3"/>
        <v>Cadenero</v>
      </c>
      <c r="D47" s="23"/>
      <c r="E47" s="58"/>
      <c r="F47" s="33">
        <v>0.5</v>
      </c>
      <c r="G47" s="25">
        <f t="shared" si="4"/>
        <v>0</v>
      </c>
      <c r="H47" s="5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row>
    <row r="48" spans="2:218" s="4" customFormat="1" x14ac:dyDescent="0.3">
      <c r="B48" s="61">
        <v>1</v>
      </c>
      <c r="C48" s="56" t="str">
        <f t="shared" si="3"/>
        <v>Profesional Control Documental</v>
      </c>
      <c r="D48" s="23"/>
      <c r="E48" s="58"/>
      <c r="F48" s="33">
        <v>0.5</v>
      </c>
      <c r="G48" s="25">
        <f t="shared" si="4"/>
        <v>0</v>
      </c>
      <c r="H48" s="54"/>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row>
    <row r="49" spans="2:218" s="4" customFormat="1" x14ac:dyDescent="0.3">
      <c r="B49" s="27"/>
      <c r="C49" s="98" t="s">
        <v>25</v>
      </c>
      <c r="D49" s="99"/>
      <c r="E49" s="99"/>
      <c r="F49" s="100"/>
      <c r="G49" s="28">
        <f>SUM(G40:G48)</f>
        <v>0</v>
      </c>
      <c r="H49" s="54"/>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row>
    <row r="50" spans="2:218" s="4" customFormat="1" x14ac:dyDescent="0.3">
      <c r="B50" s="29"/>
      <c r="C50" s="101" t="s">
        <v>26</v>
      </c>
      <c r="D50" s="102"/>
      <c r="E50" s="102"/>
      <c r="F50" s="103"/>
      <c r="G50" s="59"/>
      <c r="H50" s="54"/>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row>
    <row r="51" spans="2:218" s="4" customFormat="1" ht="17.25" thickBot="1" x14ac:dyDescent="0.35">
      <c r="B51" s="31"/>
      <c r="C51" s="104" t="s">
        <v>31</v>
      </c>
      <c r="D51" s="105"/>
      <c r="E51" s="105"/>
      <c r="F51" s="106"/>
      <c r="G51" s="32">
        <f>ROUND(+G49*(G50),0)</f>
        <v>0</v>
      </c>
      <c r="H51" s="54"/>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row>
    <row r="52" spans="2:218" s="4" customFormat="1" ht="10.5" customHeight="1" x14ac:dyDescent="0.3">
      <c r="B52" s="107" t="s">
        <v>71</v>
      </c>
      <c r="C52" s="108"/>
      <c r="D52" s="108"/>
      <c r="E52" s="108"/>
      <c r="F52" s="109"/>
      <c r="G52" s="113">
        <f>+G51+G37+G23</f>
        <v>0</v>
      </c>
      <c r="H52" s="54"/>
      <c r="I52" s="63"/>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row>
    <row r="53" spans="2:218" s="4" customFormat="1" ht="10.5" customHeight="1" thickBot="1" x14ac:dyDescent="0.35">
      <c r="B53" s="110"/>
      <c r="C53" s="111"/>
      <c r="D53" s="111"/>
      <c r="E53" s="111"/>
      <c r="F53" s="112"/>
      <c r="G53" s="114"/>
      <c r="H53" s="54"/>
      <c r="I53" s="64"/>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row>
    <row r="54" spans="2:218" s="4" customFormat="1" x14ac:dyDescent="0.3">
      <c r="B54" s="87" t="s">
        <v>2</v>
      </c>
      <c r="C54" s="89" t="s">
        <v>32</v>
      </c>
      <c r="D54" s="91" t="s">
        <v>33</v>
      </c>
      <c r="E54" s="60" t="s">
        <v>34</v>
      </c>
      <c r="F54" s="93" t="s">
        <v>35</v>
      </c>
      <c r="G54" s="34" t="s">
        <v>6</v>
      </c>
      <c r="H54" s="54"/>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row>
    <row r="55" spans="2:218" s="4" customFormat="1" x14ac:dyDescent="0.3">
      <c r="B55" s="88"/>
      <c r="C55" s="89"/>
      <c r="D55" s="91"/>
      <c r="E55" s="10" t="s">
        <v>36</v>
      </c>
      <c r="F55" s="94"/>
      <c r="G55" s="11" t="s">
        <v>9</v>
      </c>
      <c r="H55" s="54"/>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row>
    <row r="56" spans="2:218" s="4" customFormat="1" ht="17.25" thickBot="1" x14ac:dyDescent="0.35">
      <c r="B56" s="35" t="s">
        <v>37</v>
      </c>
      <c r="C56" s="90"/>
      <c r="D56" s="92"/>
      <c r="E56" s="14" t="s">
        <v>38</v>
      </c>
      <c r="F56" s="14" t="s">
        <v>39</v>
      </c>
      <c r="G56" s="15" t="s">
        <v>40</v>
      </c>
      <c r="H56" s="54"/>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row>
    <row r="57" spans="2:218" s="4" customFormat="1" x14ac:dyDescent="0.3">
      <c r="B57" s="29"/>
      <c r="C57" s="36" t="s">
        <v>41</v>
      </c>
      <c r="D57" s="20"/>
      <c r="E57" s="37"/>
      <c r="F57" s="38"/>
      <c r="G57" s="39"/>
      <c r="H57" s="54"/>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row>
    <row r="58" spans="2:218" s="4" customFormat="1" ht="24" customHeight="1" x14ac:dyDescent="0.3">
      <c r="B58" s="40">
        <v>1</v>
      </c>
      <c r="C58" s="41" t="s">
        <v>42</v>
      </c>
      <c r="D58" s="42" t="s">
        <v>43</v>
      </c>
      <c r="E58" s="68"/>
      <c r="F58" s="69"/>
      <c r="G58" s="43">
        <f>ROUND(F58*E58,0)</f>
        <v>0</v>
      </c>
      <c r="H58" s="54"/>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row>
    <row r="59" spans="2:218" s="4" customFormat="1" ht="24" customHeight="1" x14ac:dyDescent="0.3">
      <c r="B59" s="40">
        <v>1</v>
      </c>
      <c r="C59" s="41" t="s">
        <v>44</v>
      </c>
      <c r="D59" s="42" t="s">
        <v>43</v>
      </c>
      <c r="E59" s="68"/>
      <c r="F59" s="70"/>
      <c r="G59" s="43">
        <f>ROUND(F59*E59,0)</f>
        <v>0</v>
      </c>
      <c r="H59" s="54"/>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row>
    <row r="60" spans="2:218" s="4" customFormat="1" ht="24" customHeight="1" thickBot="1" x14ac:dyDescent="0.35">
      <c r="B60" s="44">
        <v>1</v>
      </c>
      <c r="C60" s="65" t="s">
        <v>55</v>
      </c>
      <c r="D60" s="66" t="s">
        <v>56</v>
      </c>
      <c r="E60" s="71"/>
      <c r="F60" s="72"/>
      <c r="G60" s="67">
        <f>+E60*F60</f>
        <v>0</v>
      </c>
      <c r="H60" s="54"/>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row>
    <row r="61" spans="2:218" s="4" customFormat="1" ht="19.5" customHeight="1" x14ac:dyDescent="0.3">
      <c r="B61" s="45"/>
      <c r="C61" s="95" t="s">
        <v>45</v>
      </c>
      <c r="D61" s="95"/>
      <c r="E61" s="95"/>
      <c r="F61" s="95"/>
      <c r="G61" s="46">
        <f>SUM(G58:G60)</f>
        <v>0</v>
      </c>
      <c r="H61" s="54"/>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row>
    <row r="62" spans="2:218" s="4" customFormat="1" ht="19.5" customHeight="1" x14ac:dyDescent="0.3">
      <c r="B62" s="47"/>
      <c r="C62" s="82" t="s">
        <v>46</v>
      </c>
      <c r="D62" s="82"/>
      <c r="E62" s="82"/>
      <c r="F62" s="82"/>
      <c r="G62" s="48">
        <f>+G61+G52</f>
        <v>0</v>
      </c>
      <c r="H62" s="54"/>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row>
    <row r="63" spans="2:218" s="4" customFormat="1" ht="19.5" customHeight="1" x14ac:dyDescent="0.3">
      <c r="B63" s="47"/>
      <c r="C63" s="82" t="s">
        <v>47</v>
      </c>
      <c r="D63" s="82"/>
      <c r="E63" s="82"/>
      <c r="F63" s="82"/>
      <c r="G63" s="48">
        <f>+ROUND(G62*0.19,0)</f>
        <v>0</v>
      </c>
      <c r="H63" s="54"/>
      <c r="I63" s="1"/>
      <c r="J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row>
    <row r="64" spans="2:218" s="4" customFormat="1" ht="19.5" customHeight="1" x14ac:dyDescent="0.3">
      <c r="B64" s="47"/>
      <c r="C64" s="82" t="s">
        <v>57</v>
      </c>
      <c r="D64" s="82"/>
      <c r="E64" s="82"/>
      <c r="F64" s="82"/>
      <c r="G64" s="48">
        <v>5227239</v>
      </c>
      <c r="H64" s="54"/>
      <c r="I64" s="1"/>
      <c r="J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row>
    <row r="65" spans="2:218" s="4" customFormat="1" ht="19.5" customHeight="1" thickBot="1" x14ac:dyDescent="0.35">
      <c r="B65" s="49"/>
      <c r="C65" s="83" t="s">
        <v>52</v>
      </c>
      <c r="D65" s="83"/>
      <c r="E65" s="83"/>
      <c r="F65" s="83"/>
      <c r="G65" s="50">
        <f>+G63+G62+G64</f>
        <v>5227239</v>
      </c>
      <c r="H65" s="54"/>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row>
    <row r="66" spans="2:218" s="4" customFormat="1" x14ac:dyDescent="0.3">
      <c r="B66" s="84" t="s">
        <v>48</v>
      </c>
      <c r="C66" s="85"/>
      <c r="D66" s="85"/>
      <c r="E66" s="85"/>
      <c r="F66" s="85"/>
      <c r="G66" s="86"/>
      <c r="H66" s="54"/>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row>
    <row r="67" spans="2:218" ht="34.5" customHeight="1" x14ac:dyDescent="0.3">
      <c r="B67" s="73" t="s">
        <v>49</v>
      </c>
      <c r="C67" s="74"/>
      <c r="D67" s="74"/>
      <c r="E67" s="74"/>
      <c r="F67" s="74"/>
      <c r="G67" s="75"/>
    </row>
    <row r="68" spans="2:218" s="4" customFormat="1" ht="21" customHeight="1" x14ac:dyDescent="0.3">
      <c r="B68" s="76" t="s">
        <v>50</v>
      </c>
      <c r="C68" s="77"/>
      <c r="D68" s="77"/>
      <c r="E68" s="77"/>
      <c r="F68" s="77"/>
      <c r="G68" s="78"/>
      <c r="H68" s="54"/>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row>
    <row r="69" spans="2:218" s="4" customFormat="1" ht="24" customHeight="1" x14ac:dyDescent="0.3">
      <c r="B69" s="73" t="s">
        <v>51</v>
      </c>
      <c r="C69" s="74"/>
      <c r="D69" s="74"/>
      <c r="E69" s="74"/>
      <c r="F69" s="74"/>
      <c r="G69" s="75"/>
      <c r="H69" s="54"/>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row>
    <row r="70" spans="2:218" s="4" customFormat="1" ht="37.5" customHeight="1" x14ac:dyDescent="0.3">
      <c r="B70" s="79" t="s">
        <v>58</v>
      </c>
      <c r="C70" s="80"/>
      <c r="D70" s="80"/>
      <c r="E70" s="80"/>
      <c r="F70" s="80"/>
      <c r="G70" s="81"/>
      <c r="H70" s="54"/>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row>
    <row r="71" spans="2:218" s="4" customFormat="1" ht="33" customHeight="1" x14ac:dyDescent="0.3">
      <c r="B71" s="76" t="s">
        <v>59</v>
      </c>
      <c r="C71" s="77"/>
      <c r="D71" s="77"/>
      <c r="E71" s="77"/>
      <c r="F71" s="77"/>
      <c r="G71" s="78"/>
      <c r="H71" s="54"/>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row>
    <row r="72" spans="2:218" s="4" customFormat="1" ht="25.5" customHeight="1" x14ac:dyDescent="0.3">
      <c r="B72" s="76" t="s">
        <v>60</v>
      </c>
      <c r="C72" s="77"/>
      <c r="D72" s="77"/>
      <c r="E72" s="77"/>
      <c r="F72" s="77"/>
      <c r="G72" s="78"/>
      <c r="H72" s="54"/>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row>
    <row r="73" spans="2:218" s="51" customFormat="1" ht="25.5" customHeight="1" x14ac:dyDescent="0.3">
      <c r="B73" s="76" t="s">
        <v>61</v>
      </c>
      <c r="C73" s="77"/>
      <c r="D73" s="77"/>
      <c r="E73" s="77"/>
      <c r="F73" s="77"/>
      <c r="G73" s="78"/>
      <c r="H73" s="54"/>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row>
    <row r="74" spans="2:218" s="51" customFormat="1" ht="27" customHeight="1" x14ac:dyDescent="0.3">
      <c r="B74" s="73" t="s">
        <v>62</v>
      </c>
      <c r="C74" s="74"/>
      <c r="D74" s="74"/>
      <c r="E74" s="74"/>
      <c r="F74" s="74"/>
      <c r="G74" s="75"/>
      <c r="H74" s="54"/>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row>
    <row r="75" spans="2:218" s="51" customFormat="1" ht="21" customHeight="1" x14ac:dyDescent="0.3">
      <c r="B75" s="73" t="s">
        <v>63</v>
      </c>
      <c r="C75" s="74"/>
      <c r="D75" s="74"/>
      <c r="E75" s="74"/>
      <c r="F75" s="74"/>
      <c r="G75" s="75"/>
      <c r="H75" s="54"/>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row>
    <row r="76" spans="2:218" ht="39.75" customHeight="1" x14ac:dyDescent="0.3">
      <c r="B76" s="73" t="s">
        <v>64</v>
      </c>
      <c r="C76" s="74"/>
      <c r="D76" s="74"/>
      <c r="E76" s="74"/>
      <c r="F76" s="74"/>
      <c r="G76" s="75"/>
    </row>
    <row r="77" spans="2:218" ht="29.25" customHeight="1" x14ac:dyDescent="0.3">
      <c r="B77" s="73" t="s">
        <v>65</v>
      </c>
      <c r="C77" s="74"/>
      <c r="D77" s="74"/>
      <c r="E77" s="74"/>
      <c r="F77" s="74"/>
      <c r="G77" s="75"/>
    </row>
    <row r="78" spans="2:218" ht="21" customHeight="1" x14ac:dyDescent="0.3">
      <c r="B78" s="73" t="s">
        <v>66</v>
      </c>
      <c r="C78" s="74"/>
      <c r="D78" s="74"/>
      <c r="E78" s="74"/>
      <c r="F78" s="74"/>
      <c r="G78" s="75"/>
    </row>
    <row r="79" spans="2:218" x14ac:dyDescent="0.3">
      <c r="B79" s="73" t="s">
        <v>67</v>
      </c>
      <c r="C79" s="74"/>
      <c r="D79" s="74"/>
      <c r="E79" s="74"/>
      <c r="F79" s="74"/>
      <c r="G79" s="75"/>
    </row>
    <row r="80" spans="2:218" x14ac:dyDescent="0.3">
      <c r="B80" s="73" t="s">
        <v>68</v>
      </c>
      <c r="C80" s="74"/>
      <c r="D80" s="74"/>
      <c r="E80" s="74"/>
      <c r="F80" s="74"/>
      <c r="G80" s="75"/>
    </row>
    <row r="81" spans="2:7" x14ac:dyDescent="0.3">
      <c r="B81" s="131" t="s">
        <v>69</v>
      </c>
      <c r="C81" s="132"/>
      <c r="D81" s="132"/>
      <c r="E81" s="132"/>
      <c r="F81" s="132"/>
      <c r="G81" s="133"/>
    </row>
    <row r="82" spans="2:7" ht="37.5" customHeight="1" thickBot="1" x14ac:dyDescent="0.35">
      <c r="B82" s="134" t="s">
        <v>70</v>
      </c>
      <c r="C82" s="135"/>
      <c r="D82" s="135"/>
      <c r="E82" s="135"/>
      <c r="F82" s="135"/>
      <c r="G82" s="136"/>
    </row>
    <row r="84" spans="2:7" x14ac:dyDescent="0.3">
      <c r="B84" s="137" t="s">
        <v>72</v>
      </c>
      <c r="C84" s="138"/>
      <c r="D84" s="138"/>
      <c r="E84" s="139"/>
      <c r="F84" s="140"/>
      <c r="G84" s="140"/>
    </row>
    <row r="85" spans="2:7" x14ac:dyDescent="0.3">
      <c r="B85" s="141"/>
      <c r="C85" s="142"/>
      <c r="D85" s="138"/>
      <c r="E85" s="143"/>
      <c r="F85" s="144"/>
      <c r="G85" s="144"/>
    </row>
    <row r="86" spans="2:7" x14ac:dyDescent="0.3">
      <c r="B86" s="145"/>
      <c r="C86" s="146" t="s">
        <v>74</v>
      </c>
      <c r="D86" s="146"/>
      <c r="E86" s="147" t="s">
        <v>73</v>
      </c>
      <c r="F86" s="147"/>
      <c r="G86" s="147"/>
    </row>
  </sheetData>
  <sheetProtection algorithmName="SHA-512" hashValue="sQThfnKIxSk7mXX0KfvvWGXHm0NAyToHPZgsY/SUmmzxfURQG0nSuMTyX6yCZxjThIE37cefjvOW6AnbrRlPwQ==" saltValue="VIVWmPfXAr2sIOFKYpgEYw==" spinCount="100000" sheet="1" objects="1" scenarios="1"/>
  <protectedRanges>
    <protectedRange algorithmName="SHA-512" hashValue="5FRjzaT2qtW3cJw/2GBhwl+sKcO6DvtiZS0H1cMHWD6dxtiUh/5vrGC35H9ELlkJCnvWJ4qU1al6UViGsCbreQ==" saltValue="aTXStziJ+xzLQmDcmK0LcA==" spinCount="100000" sqref="H67" name="ETAPA 3_1" securityDescriptor="O:WDG:WDD:(A;;CC;;;BU)"/>
    <protectedRange algorithmName="SHA-512" hashValue="wcY10QtZ9yEyeIPvw3ybCiRQFkot67Gw82CrPcHCtI1M68PTYi2fo5Feib1JbOAymbFTvMzZi/rhAfAlSnWnnw==" saltValue="Zg3Yg+7KbxrwY8/qnxlkQg==" spinCount="100000" sqref="H46" name="ETAPA 2_1" securityDescriptor="O:WDG:WDD:(A;;CC;;;BU)"/>
    <protectedRange algorithmName="SHA-512" hashValue="OHjc/erdaQN536AqkMXeXgAEGFYRArf8le9gIhDVmt47NOSTWs17e9evc+sYv3EvnSMXXscupQzFsJuVPE1srA==" saltValue="hNg0aQYtCIo7UqKKsKkGXg==" spinCount="100000" sqref="H27" name="ETAPA 1_1" securityDescriptor="O:WDG:WDD:(A;;CC;;;BU)"/>
  </protectedRanges>
  <mergeCells count="51">
    <mergeCell ref="B82:G82"/>
    <mergeCell ref="E86:G86"/>
    <mergeCell ref="C22:F22"/>
    <mergeCell ref="C23:F23"/>
    <mergeCell ref="B38:F38"/>
    <mergeCell ref="B80:G80"/>
    <mergeCell ref="B81:G81"/>
    <mergeCell ref="B74:G74"/>
    <mergeCell ref="B75:G75"/>
    <mergeCell ref="B76:G76"/>
    <mergeCell ref="B77:G77"/>
    <mergeCell ref="B78:G78"/>
    <mergeCell ref="B79:G79"/>
    <mergeCell ref="B72:G72"/>
    <mergeCell ref="B73:G73"/>
    <mergeCell ref="B7:B8"/>
    <mergeCell ref="C7:D9"/>
    <mergeCell ref="B10:F10"/>
    <mergeCell ref="C11:G11"/>
    <mergeCell ref="C21:F21"/>
    <mergeCell ref="B1:G1"/>
    <mergeCell ref="B2:G2"/>
    <mergeCell ref="B3:E3"/>
    <mergeCell ref="F3:G3"/>
    <mergeCell ref="B5:G5"/>
    <mergeCell ref="B24:F24"/>
    <mergeCell ref="C25:G25"/>
    <mergeCell ref="C35:F35"/>
    <mergeCell ref="C36:F36"/>
    <mergeCell ref="C37:F37"/>
    <mergeCell ref="C39:G39"/>
    <mergeCell ref="C49:F49"/>
    <mergeCell ref="C50:F50"/>
    <mergeCell ref="C51:F51"/>
    <mergeCell ref="B52:F53"/>
    <mergeCell ref="G52:G53"/>
    <mergeCell ref="B54:B55"/>
    <mergeCell ref="C54:C56"/>
    <mergeCell ref="D54:D56"/>
    <mergeCell ref="F54:F55"/>
    <mergeCell ref="C61:F61"/>
    <mergeCell ref="C62:F62"/>
    <mergeCell ref="C63:F63"/>
    <mergeCell ref="C64:F64"/>
    <mergeCell ref="C65:F65"/>
    <mergeCell ref="B66:G66"/>
    <mergeCell ref="B67:G67"/>
    <mergeCell ref="B68:G68"/>
    <mergeCell ref="B69:G69"/>
    <mergeCell ref="B70:G70"/>
    <mergeCell ref="B71:G71"/>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CUBARRAL</vt:lpstr>
      <vt:lpstr>CUBARRAL!Área_de_impresión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cp:lastPrinted>2020-07-07T23:28:39Z</cp:lastPrinted>
  <dcterms:created xsi:type="dcterms:W3CDTF">2020-07-07T22:59:22Z</dcterms:created>
  <dcterms:modified xsi:type="dcterms:W3CDTF">2020-07-15T17:31:25Z</dcterms:modified>
</cp:coreProperties>
</file>