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p\Desktop\Anexos definitivos Fidu\Anexos 18-03-20\"/>
    </mc:Choice>
  </mc:AlternateContent>
  <xr:revisionPtr revIDLastSave="0" documentId="13_ncr:1_{808893B0-BCC6-4DEC-ADB7-7CF59EFB3178}" xr6:coauthVersionLast="45" xr6:coauthVersionMax="45" xr10:uidLastSave="{00000000-0000-0000-0000-000000000000}"/>
  <bookViews>
    <workbookView xWindow="-108" yWindow="-108" windowWidth="23256" windowHeight="12576" xr2:uid="{DE69B274-674E-4D07-9504-68E80C48F5AF}"/>
  </bookViews>
  <sheets>
    <sheet name="Presupuesto GRUPO 2" sheetId="1" r:id="rId1"/>
  </sheets>
  <externalReferences>
    <externalReference r:id="rId2"/>
  </externalReferences>
  <definedNames>
    <definedName name="_xlnm._FilterDatabase" localSheetId="0" hidden="1">'Presupuesto GRUPO 2'!$B$9:$G$117</definedName>
    <definedName name="_xlnm.Print_Area" localSheetId="0">'Presupuesto GRUPO 2'!$A$1:$H$128</definedName>
    <definedName name="Presupuesto_9">'[1]PUENTE 9'!$A$6:$R$114</definedName>
    <definedName name="_xlnm.Print_Titles" localSheetId="0">'Presupuesto GRUPO 2'!$4:$9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7" i="1" l="1"/>
  <c r="G116" i="1" s="1"/>
  <c r="G115" i="1"/>
  <c r="G114" i="1"/>
  <c r="G113" i="1"/>
  <c r="G112" i="1"/>
  <c r="G110" i="1"/>
  <c r="G109" i="1"/>
  <c r="G108" i="1"/>
  <c r="G107" i="1"/>
  <c r="G106" i="1"/>
  <c r="G104" i="1"/>
  <c r="G103" i="1"/>
  <c r="G102" i="1"/>
  <c r="G100" i="1"/>
  <c r="G99" i="1"/>
  <c r="G98" i="1"/>
  <c r="G97" i="1"/>
  <c r="G96" i="1"/>
  <c r="G95" i="1"/>
  <c r="G94" i="1"/>
  <c r="G93" i="1"/>
  <c r="G92" i="1"/>
  <c r="G91" i="1"/>
  <c r="G90" i="1"/>
  <c r="G89" i="1"/>
  <c r="G88" i="1"/>
  <c r="G87" i="1"/>
  <c r="G86" i="1"/>
  <c r="G85" i="1"/>
  <c r="G84" i="1"/>
  <c r="G83" i="1"/>
  <c r="G80" i="1"/>
  <c r="G79" i="1"/>
  <c r="G78" i="1"/>
  <c r="G77" i="1"/>
  <c r="G76" i="1"/>
  <c r="G75" i="1"/>
  <c r="G74" i="1"/>
  <c r="G72" i="1"/>
  <c r="G71" i="1"/>
  <c r="G70" i="1"/>
  <c r="G69" i="1"/>
  <c r="G68" i="1"/>
  <c r="G67" i="1"/>
  <c r="G66" i="1"/>
  <c r="G65" i="1"/>
  <c r="G64" i="1"/>
  <c r="G63" i="1"/>
  <c r="G62" i="1"/>
  <c r="G61" i="1"/>
  <c r="G60" i="1"/>
  <c r="G59" i="1"/>
  <c r="G58" i="1"/>
  <c r="G57" i="1"/>
  <c r="G56" i="1"/>
  <c r="G55" i="1"/>
  <c r="G54" i="1"/>
  <c r="G53" i="1"/>
  <c r="G51" i="1"/>
  <c r="G50" i="1"/>
  <c r="G49" i="1"/>
  <c r="G48" i="1"/>
  <c r="G47" i="1"/>
  <c r="G46" i="1"/>
  <c r="G45" i="1"/>
  <c r="G44" i="1"/>
  <c r="G43" i="1"/>
  <c r="G42" i="1"/>
  <c r="G41" i="1"/>
  <c r="G40" i="1"/>
  <c r="G39" i="1"/>
  <c r="G38" i="1"/>
  <c r="G37" i="1"/>
  <c r="G36" i="1"/>
  <c r="G35" i="1"/>
  <c r="G33" i="1"/>
  <c r="G32" i="1"/>
  <c r="G31" i="1"/>
  <c r="G30" i="1"/>
  <c r="G29" i="1"/>
  <c r="G28" i="1"/>
  <c r="G27" i="1"/>
  <c r="G25" i="1"/>
  <c r="G24" i="1"/>
  <c r="G23" i="1"/>
  <c r="G22" i="1"/>
  <c r="G21" i="1"/>
  <c r="G20" i="1"/>
  <c r="G19" i="1"/>
  <c r="G18" i="1"/>
  <c r="G17" i="1"/>
  <c r="G14" i="1"/>
  <c r="G13" i="1"/>
  <c r="G12" i="1"/>
  <c r="G82" i="1" l="1"/>
  <c r="G81" i="1" s="1"/>
  <c r="G11" i="1"/>
  <c r="G16" i="1"/>
  <c r="G15" i="1" s="1"/>
  <c r="G26" i="1"/>
  <c r="G111" i="1"/>
  <c r="G105" i="1"/>
  <c r="G52" i="1"/>
  <c r="G73" i="1"/>
  <c r="G34" i="1"/>
  <c r="G101" i="1"/>
  <c r="G10" i="1" l="1"/>
  <c r="F123" i="1"/>
  <c r="G119" i="1" l="1"/>
  <c r="G122" i="1" l="1"/>
  <c r="G125" i="1" s="1"/>
  <c r="G120" i="1"/>
  <c r="G121" i="1"/>
  <c r="G123" i="1" l="1"/>
  <c r="G124" i="1" s="1"/>
  <c r="G128" i="1" s="1"/>
</calcChain>
</file>

<file path=xl/sharedStrings.xml><?xml version="1.0" encoding="utf-8"?>
<sst xmlns="http://schemas.openxmlformats.org/spreadsheetml/2006/main" count="320" uniqueCount="203">
  <si>
    <t>PRELIMINARES</t>
  </si>
  <si>
    <t>1.1</t>
  </si>
  <si>
    <t>m2</t>
  </si>
  <si>
    <t>1.2</t>
  </si>
  <si>
    <t>OBRAS DE DRENAJE Y MANEJO DE AGUAS SUPERFICIALES</t>
  </si>
  <si>
    <t>2.1</t>
  </si>
  <si>
    <t>2.1.1</t>
  </si>
  <si>
    <t>2.1.2</t>
  </si>
  <si>
    <t>Demoliciones en concreto reforzado</t>
  </si>
  <si>
    <t>m3</t>
  </si>
  <si>
    <t>2.1.3</t>
  </si>
  <si>
    <t>2.1.4</t>
  </si>
  <si>
    <t>2.1.5</t>
  </si>
  <si>
    <t>2.1.6</t>
  </si>
  <si>
    <t>Solado en concreto 17,5mpa</t>
  </si>
  <si>
    <t>2.1.7</t>
  </si>
  <si>
    <t>2.1.8</t>
  </si>
  <si>
    <t>kg</t>
  </si>
  <si>
    <t>2.1.9</t>
  </si>
  <si>
    <t>PASO VEHICULAR PROVISIONAL</t>
  </si>
  <si>
    <t>un</t>
  </si>
  <si>
    <t>Drenaje de tablero 4" L=20cm, con rejilla</t>
  </si>
  <si>
    <t>Manto Geotextil no tejido 1600, 467kn</t>
  </si>
  <si>
    <t>3.1</t>
  </si>
  <si>
    <t>3.2</t>
  </si>
  <si>
    <t>3.3</t>
  </si>
  <si>
    <t>MOVIMIENTO DE TIERRAS</t>
  </si>
  <si>
    <t>4.1</t>
  </si>
  <si>
    <t>4.2</t>
  </si>
  <si>
    <t>4.3</t>
  </si>
  <si>
    <t>4.4</t>
  </si>
  <si>
    <t>5.1</t>
  </si>
  <si>
    <t>5.2</t>
  </si>
  <si>
    <t>5.3</t>
  </si>
  <si>
    <t>5.4</t>
  </si>
  <si>
    <t>5.5</t>
  </si>
  <si>
    <t>6.1</t>
  </si>
  <si>
    <t>Señal vial vertical, Suministro e instalación</t>
  </si>
  <si>
    <t>6.2</t>
  </si>
  <si>
    <t>km</t>
  </si>
  <si>
    <t>6.3</t>
  </si>
  <si>
    <t>6.5</t>
  </si>
  <si>
    <t>7.1</t>
  </si>
  <si>
    <t>CANTIDAD</t>
  </si>
  <si>
    <t>PATRIMONIO AUTÓNOMO OBRAS POR IMPUESTOS 2019 – DOTACIÓN Y PUENTES</t>
  </si>
  <si>
    <t>1.4</t>
  </si>
  <si>
    <t>m3/km</t>
  </si>
  <si>
    <t>3.4</t>
  </si>
  <si>
    <t>3.5</t>
  </si>
  <si>
    <t>3.6</t>
  </si>
  <si>
    <t>4.5</t>
  </si>
  <si>
    <t>4.6</t>
  </si>
  <si>
    <t>4.7</t>
  </si>
  <si>
    <t>4.8</t>
  </si>
  <si>
    <t>4.9</t>
  </si>
  <si>
    <t>4.10</t>
  </si>
  <si>
    <t>4.11</t>
  </si>
  <si>
    <t>4.12</t>
  </si>
  <si>
    <t>4.13</t>
  </si>
  <si>
    <t>4.14</t>
  </si>
  <si>
    <t>4.15</t>
  </si>
  <si>
    <t>4.16</t>
  </si>
  <si>
    <t>Relleno con material filtrante extendida, humedecida y compactada</t>
  </si>
  <si>
    <t>6.6</t>
  </si>
  <si>
    <t>6.7</t>
  </si>
  <si>
    <t>8.1</t>
  </si>
  <si>
    <t>8.2</t>
  </si>
  <si>
    <t>8.3</t>
  </si>
  <si>
    <t>9.1</t>
  </si>
  <si>
    <t>9.2</t>
  </si>
  <si>
    <t>9.3</t>
  </si>
  <si>
    <t>9.4</t>
  </si>
  <si>
    <t>10.1</t>
  </si>
  <si>
    <t>11.1</t>
  </si>
  <si>
    <t>SUBTOTAL DE OBRAS (SIN AIU)</t>
  </si>
  <si>
    <t>ADMINISTRACIÓN</t>
  </si>
  <si>
    <t>IMPREVISTOS</t>
  </si>
  <si>
    <t>UTILIDAD</t>
  </si>
  <si>
    <t>TOTAL AIU</t>
  </si>
  <si>
    <t>SUBTOTAL DE OBRAS CON AIU (SIN IVA)</t>
  </si>
  <si>
    <t>IVA SOBRE LA UTILIDAD</t>
  </si>
  <si>
    <t>ALCANTARILLA</t>
  </si>
  <si>
    <t>Concreto 24,5 MPa para muros, parapetos y losetas</t>
  </si>
  <si>
    <t>ml</t>
  </si>
  <si>
    <t>ADECUACIÓN Y CANALIZACIÓN CAÑO SALADO (10m aguas arriba y 10m aguas abajo)</t>
  </si>
  <si>
    <t>Manto Geotextil no tejido 3000, para separar capas granulares</t>
  </si>
  <si>
    <t>Concreto 21 Mpa para zapatas, vigas y estribos, bajo agua</t>
  </si>
  <si>
    <t>Subbase en material, extendida y compactada, incluye transporte</t>
  </si>
  <si>
    <t>4.17</t>
  </si>
  <si>
    <t>PUENTE K39+400 (CAÑO SALADO) Longitud:27.15m</t>
  </si>
  <si>
    <t>5.6(9)</t>
  </si>
  <si>
    <t>5.7</t>
  </si>
  <si>
    <t>5.8</t>
  </si>
  <si>
    <t>Concreto 28Mpa para pantallas, tableros y placas de acceso</t>
  </si>
  <si>
    <t>5.9</t>
  </si>
  <si>
    <t>5.10</t>
  </si>
  <si>
    <t>Concreto 24,5 Mpa para zapatas, vigas y dentellones</t>
  </si>
  <si>
    <t>5.11</t>
  </si>
  <si>
    <t>5.12</t>
  </si>
  <si>
    <t>Baranda tipo New Jersey en concreto 210 Kg/Cm2</t>
  </si>
  <si>
    <t>5.13</t>
  </si>
  <si>
    <t>Anden loza en concreto 21 Mpa Ancho=1,0mt e=12cm + aligeramiento, incluye refuerzo (puente)</t>
  </si>
  <si>
    <t>5.14</t>
  </si>
  <si>
    <t>5.15</t>
  </si>
  <si>
    <t>5.16</t>
  </si>
  <si>
    <t>5.17</t>
  </si>
  <si>
    <t>Anclaje refuerzo con varilla Ø½" 60.000 PSI L=0,50mt, unida con resina epóxica</t>
  </si>
  <si>
    <t>5.18</t>
  </si>
  <si>
    <t>5.19</t>
  </si>
  <si>
    <t>5.20</t>
  </si>
  <si>
    <t>MURO DE ACOMPAÑAMIENTO. Altura: 5m Longitud: 8m (Son Cuatro)</t>
  </si>
  <si>
    <t>6.4(9)</t>
  </si>
  <si>
    <t>OBRAS DE ACCESO Y AMPLIACIÓN DE BANCA</t>
  </si>
  <si>
    <t>CONSTRUCCIÓN DE TERRAPLÉN PARA ACCESO AL PUENTE Longitud 410m K39+310 - K39+720</t>
  </si>
  <si>
    <t>7.1.1</t>
  </si>
  <si>
    <t>7.1.2</t>
  </si>
  <si>
    <t>7.1.3</t>
  </si>
  <si>
    <t>7.1.4</t>
  </si>
  <si>
    <t>7.1.5</t>
  </si>
  <si>
    <t>7.1.6</t>
  </si>
  <si>
    <t>Manto geotextil tejido R-41Kn/m para muro tierra armada</t>
  </si>
  <si>
    <t>7.1.7</t>
  </si>
  <si>
    <t>7.1.8</t>
  </si>
  <si>
    <t>7.1.9</t>
  </si>
  <si>
    <t>Bolsacreto en sacos polipropileno de 1,2x2,4 concreto 21Mpa, llenado en sitio 1:3:3</t>
  </si>
  <si>
    <t>7.1.10</t>
  </si>
  <si>
    <t>7.1.11</t>
  </si>
  <si>
    <t>7.1.12</t>
  </si>
  <si>
    <t>7.1.13</t>
  </si>
  <si>
    <t>7.1.14</t>
  </si>
  <si>
    <t>7.1.15</t>
  </si>
  <si>
    <t>7.1.16</t>
  </si>
  <si>
    <t>7.1.17</t>
  </si>
  <si>
    <t>7.1.18</t>
  </si>
  <si>
    <t>Extender, humedecer y compactar material en rellenos de botaderos</t>
  </si>
  <si>
    <t>PAVIMENTO ENTRE PR 39+290 - PR 39+740 Longitud: 450m</t>
  </si>
  <si>
    <t>Base en material granular, extendida y compactada, incluye transporte</t>
  </si>
  <si>
    <t>SEÑALIZACIÓN VIAL ENTRE PR 39+290- PR 39+740 Longitud: 450m</t>
  </si>
  <si>
    <t>10.2</t>
  </si>
  <si>
    <t>10.3</t>
  </si>
  <si>
    <t>Tachas reflectivas bidireccionales, suministro e instalación</t>
  </si>
  <si>
    <t>10.4</t>
  </si>
  <si>
    <t>Delineador de curva y corona horizontal 60x75 cm</t>
  </si>
  <si>
    <t>OBRAS DE MANEJO AMBIENTAL Y MITIGACIÓN DE RIESGOS</t>
  </si>
  <si>
    <t>Arborización con especies nativas</t>
  </si>
  <si>
    <t xml:space="preserve">No. </t>
  </si>
  <si>
    <t>DESCRIPCIÓN</t>
  </si>
  <si>
    <t>UNIDAD</t>
  </si>
  <si>
    <t>COSTO UNITARIO</t>
  </si>
  <si>
    <t>VALOR PARCIAL</t>
  </si>
  <si>
    <t>TOTAL DE OBRAS</t>
  </si>
  <si>
    <t>“CONSTRUCCIÓN DE TRAMO VIAL PUENTE 9 CON OBRAS DE ACCESO Y COMPLEMENTARIAS, AMPLIACIÓN DE BANCA EXISTENTE, PARA EL MEJORAMIENTO DE LA VÍA ASTILLEROS - TIBÚ SOBRE LAS ABCISAS PR K39 + 290 AL K39 + 740.” VINCULADOS AL CONTRIBUYENTE CENIT DENTRO DEL MARCO MECANISMO DE OBRAS POR IMPUESTO</t>
  </si>
  <si>
    <t>TRAMO VIAL PUENTE 9 (K39+290 AL K39+740 ) VIA ASTILLEROS TIBÚ</t>
  </si>
  <si>
    <t>OBRAS AMBIENTALES DEL PAGA, GESTIÓN SOCIAL E INMOBILIARIA</t>
  </si>
  <si>
    <t>PLAN DE MANEJO DE TRÁFICO (PMT)</t>
  </si>
  <si>
    <t>NO MODIFICABLE</t>
  </si>
  <si>
    <t>3.2(9)</t>
  </si>
  <si>
    <t>9.0</t>
  </si>
  <si>
    <t>Suministro e instalación de geotextil no tejido 4000</t>
  </si>
  <si>
    <t>Micropilotes en concreto 21 Mpa Ø15cm, incluye refuerzo</t>
  </si>
  <si>
    <t>LICITACIÓN PRIVADA ABIERTA N° 0011 DE 2020</t>
  </si>
  <si>
    <t>Nivelación, replanteo y control topográfico</t>
  </si>
  <si>
    <t>Rocería y limpieza</t>
  </si>
  <si>
    <t>Retiro, traslado y reubicación de poste de paso y baja tensión</t>
  </si>
  <si>
    <t>Localización, replanteo y control topográfico</t>
  </si>
  <si>
    <t>Excavación para estructuras con maquina, incluye cargue</t>
  </si>
  <si>
    <t>Tubería de PVC Ø36" incluye colchón de arena o atraque</t>
  </si>
  <si>
    <t>Acero de refuerzo 4.200kg/cm2 (60.000psi) corte, figurado y colocación</t>
  </si>
  <si>
    <t>Relleno compactado con rana vibro compactador, con material seleccionado de Excavación</t>
  </si>
  <si>
    <t>Descole en gaviones, paredes y piso revestidas (Incluye Excavación y relleno) alternativa 1</t>
  </si>
  <si>
    <t>Transporte en volqueta, material nuevo, de Excavación, derrumbes y demoliciones</t>
  </si>
  <si>
    <t>Colchoneta enrocada para control a la socavación en orillas y lechos de ríos, e=30cm</t>
  </si>
  <si>
    <t>Conformación de talud, humedece y compacta, e=30cm</t>
  </si>
  <si>
    <t>Gaviones en malla galvanizada triple torsión, 8x12 C.12 suministro y construcción</t>
  </si>
  <si>
    <t>Concreto ciclópeo para piso y solados</t>
  </si>
  <si>
    <t>Barrera tipo maletín plástico (0,7x0,9x45) reflectivo + arena</t>
  </si>
  <si>
    <t>Excavación y corte en tierra con maquina, incluye cargue</t>
  </si>
  <si>
    <t>Mejoramiento sub rasante con piedra rajón extendida, con transporte</t>
  </si>
  <si>
    <t>Conformación talud con material seleccionado del sitio , compactado a rana-vibro compactador</t>
  </si>
  <si>
    <t>Desarme y Reconstrucción de gaviones, reutilizando la piedra y malla</t>
  </si>
  <si>
    <t>Desmonte y traslado de estructuras metálicas a Cúcuta</t>
  </si>
  <si>
    <t>cargue y descargue de estructuras metálicas ASTM A588 grado 50 345mpa</t>
  </si>
  <si>
    <t>Desmonte y traslado de estructuras metálicas a Petrolea</t>
  </si>
  <si>
    <t>Demoliciones en concreto ciclópeo</t>
  </si>
  <si>
    <t>Pila en concreto 24,5Mpa tremie, vaciado en sitio, Ø1,5mt, sistema Kelly-maquina piloteadora, Excavación bajo agua</t>
  </si>
  <si>
    <t>Viga de cimentación en concreto 28 Mpa</t>
  </si>
  <si>
    <t>Estructura baranda tubo metálico Ø2" para peatón, h=1,2 fy322 psi, cuatro líneas de tubos</t>
  </si>
  <si>
    <t>Estructura baranda metálica Ø2" para peatón, h=1,2 fy322 psi, de un solo tubo, incrustado muro</t>
  </si>
  <si>
    <t>Prueba de carga estática, para puentes</t>
  </si>
  <si>
    <t>Pre-Prueba de carga estática, para puentes</t>
  </si>
  <si>
    <t>Tubo PVC Ø2´´ sanitario, para paso de lloraderos</t>
  </si>
  <si>
    <t>Relleno para terraplén de acceso, suministro y compactado</t>
  </si>
  <si>
    <t>Cubrir talud con geomanto permanente de polipropileno y fajina</t>
  </si>
  <si>
    <t>Anden loza en concreto 21 Mpa Ancho=1,16mt e=12cm + aligeramiento, incluye refuerzo (terraplén</t>
  </si>
  <si>
    <t>Cuneta-Bordillo en concreto 21 Mpa sección bordillo 38x25x15, y cuneta 51x15, incluye refuerzo</t>
  </si>
  <si>
    <t>Estructura baranda tubo metálico Ø2" para peatón, h=1,55 fy322 psi, seis líneas de tubos, incrustado muro</t>
  </si>
  <si>
    <t>Defensa metálica acanalada a dos crestas</t>
  </si>
  <si>
    <t>Sello elástico para juntas con poliuretano autonivelante</t>
  </si>
  <si>
    <t>Carpeta asfáltica MDC-19</t>
  </si>
  <si>
    <t>Imprimación con emulsión asfáltica MC-70</t>
  </si>
  <si>
    <t>Demarcación vial horizontal</t>
  </si>
  <si>
    <r>
      <rPr>
        <b/>
        <sz val="11"/>
        <color theme="1"/>
        <rFont val="Calibri"/>
        <family val="2"/>
        <scheme val="minor"/>
      </rPr>
      <t>INSTRUCCIONES PARA DILIGENCIAR EL FORMULARIO DE OFERTA ECONÓMICA (LEER ANTES DE DILIGENCIAR EL FOMATO DIGITAL):</t>
    </r>
    <r>
      <rPr>
        <sz val="11"/>
        <color theme="1"/>
        <rFont val="Calibri"/>
        <family val="2"/>
        <scheme val="minor"/>
      </rPr>
      <t xml:space="preserve">
1. Se debe diligenciar únicamente la columna nombrada como VALOR UNITARIO  y esta deberá ingresarse en Pesos Colombianos (COP$).
2. No se deben cambiar, bajo ningún argumento, las descripciones o las cantidades de los ítems de pago del FORMULARIO DE OFERTA ECONÓMICA. La hoja de cálculo esta formulada para generar automáticamente en Pesos Colombianos el total de cada ítem.
3. El VALOR UNITARIO deberá estar calculado con base en un Análisis de Precios Unitarios (APU) o similar, de manejo interno del OFERENTE, el cual TIENE que incluir todos los costos asociados al ítem de pago, con base en el alcance relacionado en los Términos de Referencia, Anexo Técnico y Especificaciones Particulares. De presentarse dudas sobre el alcance de algún ítem, el OFERENTE deberá hacer la consulta por escrito para su oportuna solución. Cualquier error en la estimación del VALOR UNITARIO será responsabilidad del OFERENTE, por lo tanto no será justificación para reclamación o compensación futura.
4. Se entrega el FORMULARIO DE OFERTA ECONÓMICA en formato Excel, únicamente como una herramienta para facilitar el diligenciamiento del mismo. Sin embargo se debe tener claro que el formato en .PDF es el único válido y cualquier modificación, error u omisión que se llegaré a presentar al momento de radicar su Ofrecimiento económico, será responsabilidad del PROPONENTE.</t>
    </r>
  </si>
  <si>
    <t xml:space="preserve">Estructura Paso vehicular provisional, incluye suministro, montaje y transporte desde el sitio de fabricación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</si>
</sst>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P\G000.00"/>
    <numFmt numFmtId="166" formatCode="_(&quot;$&quot;\ * #,##0.00_);_(&quot;$&quot;\ * \(#,##0.00\);_(&quot;$&quot;\ * &quot;-&quot;??_);_(@_)"/>
    <numFmt numFmtId="167" formatCode="_(&quot;$&quot;\ * #,##0_);_(&quot;$&quot;\ * \(#,##0\);_(&quot;$&quot;\ * &quot;-&quot;??_);_(@_)"/>
    <numFmt numFmtId="168"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0"/>
      <color theme="1"/>
      <name val="Verdana"/>
      <family val="2"/>
    </font>
    <font>
      <b/>
      <sz val="1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42" fontId="1" fillId="0" borderId="0" applyFont="0" applyFill="0" applyBorder="0" applyAlignment="0" applyProtection="0"/>
  </cellStyleXfs>
  <cellXfs count="56">
    <xf numFmtId="0" fontId="0" fillId="0" borderId="0" xfId="0"/>
    <xf numFmtId="0" fontId="0" fillId="0" borderId="0" xfId="0" applyFill="1"/>
    <xf numFmtId="164" fontId="2" fillId="0" borderId="1" xfId="2" applyNumberFormat="1" applyFont="1" applyFill="1" applyBorder="1" applyAlignment="1">
      <alignment horizontal="center" vertical="center"/>
    </xf>
    <xf numFmtId="0" fontId="0" fillId="0" borderId="0" xfId="0" applyFill="1" applyAlignment="1">
      <alignment horizontal="center" vertical="center"/>
    </xf>
    <xf numFmtId="164" fontId="0" fillId="0" borderId="1" xfId="2" applyNumberFormat="1" applyFont="1" applyFill="1" applyBorder="1" applyAlignment="1">
      <alignment horizontal="center" vertical="center"/>
    </xf>
    <xf numFmtId="43" fontId="0" fillId="0" borderId="1" xfId="1" applyFont="1" applyFill="1" applyBorder="1" applyAlignment="1">
      <alignment horizontal="center" vertical="center"/>
    </xf>
    <xf numFmtId="0" fontId="0" fillId="0" borderId="0" xfId="0" applyAlignment="1">
      <alignment horizontal="center" vertical="center"/>
    </xf>
    <xf numFmtId="167" fontId="3" fillId="5" borderId="1" xfId="4" applyNumberFormat="1" applyFont="1" applyFill="1" applyBorder="1" applyAlignment="1">
      <alignment horizontal="center" vertical="center" wrapText="1"/>
    </xf>
    <xf numFmtId="42" fontId="0" fillId="6" borderId="1" xfId="5" applyFont="1" applyFill="1" applyBorder="1" applyAlignment="1">
      <alignment horizontal="center" vertical="center" wrapText="1"/>
    </xf>
    <xf numFmtId="10" fontId="2" fillId="7" borderId="1" xfId="3" applyNumberFormat="1" applyFont="1" applyFill="1" applyBorder="1" applyAlignment="1">
      <alignment horizontal="center" vertical="center" wrapText="1"/>
    </xf>
    <xf numFmtId="42" fontId="2" fillId="7" borderId="1" xfId="5" applyFont="1" applyFill="1" applyBorder="1" applyAlignment="1">
      <alignment horizontal="center" vertical="center" wrapText="1"/>
    </xf>
    <xf numFmtId="167" fontId="3" fillId="3" borderId="1" xfId="4" applyNumberFormat="1" applyFont="1" applyFill="1" applyBorder="1" applyAlignment="1">
      <alignment horizontal="center" vertical="center" wrapText="1"/>
    </xf>
    <xf numFmtId="10" fontId="0" fillId="6" borderId="1" xfId="3"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7" fontId="3" fillId="2" borderId="1" xfId="4" applyNumberFormat="1" applyFont="1" applyFill="1" applyBorder="1" applyAlignment="1">
      <alignment horizontal="center" vertical="center" wrapText="1"/>
    </xf>
    <xf numFmtId="168" fontId="0" fillId="0" borderId="1" xfId="2" applyNumberFormat="1" applyFont="1" applyBorder="1" applyAlignment="1">
      <alignment horizontal="center" vertical="center"/>
    </xf>
    <xf numFmtId="168" fontId="0" fillId="0" borderId="1" xfId="3" applyNumberFormat="1" applyFont="1" applyBorder="1" applyAlignment="1">
      <alignment horizontal="center" vertical="center"/>
    </xf>
    <xf numFmtId="165" fontId="2"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Fill="1" applyAlignment="1">
      <alignment horizontal="left" wrapText="1"/>
    </xf>
    <xf numFmtId="164" fontId="6" fillId="3" borderId="3" xfId="2" applyNumberFormat="1" applyFont="1" applyFill="1" applyBorder="1" applyAlignment="1">
      <alignment horizontal="center" vertical="center"/>
    </xf>
    <xf numFmtId="164" fontId="0" fillId="6" borderId="1" xfId="5" applyNumberFormat="1"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vertical="center"/>
    </xf>
    <xf numFmtId="164" fontId="1" fillId="0" borderId="1" xfId="2" applyNumberFormat="1" applyFont="1" applyFill="1" applyBorder="1" applyAlignment="1">
      <alignment horizontal="center" vertical="center"/>
    </xf>
    <xf numFmtId="164" fontId="0" fillId="0" borderId="1" xfId="2"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xf>
    <xf numFmtId="164" fontId="4" fillId="0" borderId="1" xfId="2" applyNumberFormat="1" applyFont="1" applyFill="1" applyBorder="1" applyAlignment="1" applyProtection="1">
      <alignment horizontal="center" vertical="center"/>
    </xf>
    <xf numFmtId="164" fontId="4" fillId="0" borderId="1" xfId="0" applyNumberFormat="1" applyFont="1" applyBorder="1" applyAlignment="1" applyProtection="1">
      <alignment horizontal="center" vertical="center"/>
    </xf>
    <xf numFmtId="0" fontId="0" fillId="0" borderId="1" xfId="0" applyBorder="1" applyAlignment="1">
      <alignment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6"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5" fillId="0" borderId="0" xfId="0" applyFont="1" applyAlignment="1">
      <alignment horizontal="center" vertical="center" wrapText="1"/>
    </xf>
    <xf numFmtId="0" fontId="0" fillId="0" borderId="0" xfId="0" applyAlignment="1">
      <alignment vertical="center" wrapText="1"/>
    </xf>
    <xf numFmtId="0" fontId="5" fillId="4" borderId="1" xfId="0" applyFont="1" applyFill="1" applyBorder="1" applyAlignment="1">
      <alignment horizontal="center"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165" fontId="0" fillId="0" borderId="1" xfId="0" applyNumberFormat="1" applyBorder="1" applyAlignment="1">
      <alignment horizontal="justify" vertical="center" wrapText="1"/>
    </xf>
  </cellXfs>
  <cellStyles count="6">
    <cellStyle name="Millares" xfId="1" builtinId="3"/>
    <cellStyle name="Moneda" xfId="2" builtinId="4"/>
    <cellStyle name="Moneda [0] 3 2" xfId="5" xr:uid="{D3096130-4DEA-4B83-BDC0-B3182DE39F6F}"/>
    <cellStyle name="Moneda 101" xfId="4" xr:uid="{7829D215-E358-4B2F-B469-64850A7C729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ypingenieriasas-my.sharepoint.com/personal/jeisson_olarte_oypingenieriasas_onmicrosoft_com/Documents/20%2001%2028%20Presupuestos%20p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e"/>
      <sheetName val="Mano de obra"/>
      <sheetName val="Equipos"/>
      <sheetName val="Materiales"/>
      <sheetName val="2.1.3"/>
      <sheetName val="2.1.4"/>
      <sheetName val="4.3"/>
      <sheetName val="5.5"/>
      <sheetName val="5.6(9)"/>
      <sheetName val="5.7"/>
      <sheetName val="5.8"/>
      <sheetName val="5.9"/>
      <sheetName val="5.10"/>
      <sheetName val="5.12"/>
      <sheetName val="5.13"/>
      <sheetName val="5.14"/>
      <sheetName val="6.4(9)"/>
      <sheetName val="7.1.2"/>
      <sheetName val="7.1.3"/>
      <sheetName val="7.1.5"/>
      <sheetName val="7.1.6"/>
      <sheetName val="7.1.8"/>
      <sheetName val="7.1.9"/>
      <sheetName val="7.1.10"/>
      <sheetName val="7.1.11"/>
      <sheetName val="7.1.12"/>
      <sheetName val="7.1.17"/>
      <sheetName val="9.1"/>
      <sheetName val="9.2"/>
      <sheetName val="9.3"/>
      <sheetName val="12.1"/>
      <sheetName val="2.1.5"/>
      <sheetName val="2.1.6"/>
      <sheetName val="2.1.7"/>
      <sheetName val="2.1.8"/>
      <sheetName val="2.1.11"/>
      <sheetName val="2.2.5"/>
      <sheetName val="2.2.6"/>
      <sheetName val="2.2.7"/>
      <sheetName val="2.2.8"/>
      <sheetName val="2.2.9"/>
      <sheetName val="2.2.12"/>
      <sheetName val="2.3.1"/>
      <sheetName val="2.4.3"/>
      <sheetName val="2.4.4"/>
      <sheetName val="2.4.6"/>
      <sheetName val="2.5.4"/>
      <sheetName val="2.5.8"/>
      <sheetName val="2.6.7"/>
      <sheetName val="2.6.8"/>
      <sheetName val="2.6.9"/>
      <sheetName val="2.6.10"/>
      <sheetName val="2.6.11"/>
      <sheetName val="2.6.12"/>
      <sheetName val="2.6.13"/>
      <sheetName val="2.6.14"/>
      <sheetName val="2.6.15"/>
      <sheetName val="2.7.3"/>
      <sheetName val="2.7.4"/>
      <sheetName val="2.7.5"/>
      <sheetName val="2.7.6"/>
      <sheetName val="3.1.3"/>
      <sheetName val="3.1.4"/>
      <sheetName val="3.1.5"/>
      <sheetName val="3.1.6"/>
      <sheetName val="3.1.9"/>
      <sheetName val="3.2.3"/>
      <sheetName val="3.2.4"/>
      <sheetName val="3.2.5"/>
      <sheetName val="3.2.6"/>
      <sheetName val="3.2.9"/>
      <sheetName val="3.3.3"/>
      <sheetName val="3.3.4"/>
      <sheetName val="3.3.5"/>
      <sheetName val="3.3.6"/>
      <sheetName val="3.3.9"/>
      <sheetName val="5.3"/>
      <sheetName val="5.4"/>
      <sheetName val="5.6"/>
      <sheetName val="8.10"/>
      <sheetName val="6.6(5)"/>
      <sheetName val="6.7(5)"/>
      <sheetName val="6.9(5)"/>
      <sheetName val="2.2.6(4)"/>
      <sheetName val="2.2.7(4)"/>
      <sheetName val="3.4"/>
      <sheetName val="3.6"/>
      <sheetName val="3.8"/>
      <sheetName val="3.9"/>
      <sheetName val="3.10"/>
      <sheetName val="3.11"/>
      <sheetName val="3.12"/>
      <sheetName val="4.2"/>
      <sheetName val="6.4 (3)"/>
      <sheetName val="4.6"/>
      <sheetName val="4.7"/>
      <sheetName val="4.8"/>
      <sheetName val="4.9"/>
      <sheetName val="4.10"/>
      <sheetName val="4.11"/>
      <sheetName val="4.12"/>
      <sheetName val="4.13"/>
      <sheetName val="4.14"/>
      <sheetName val="4.15"/>
      <sheetName val="4.16"/>
      <sheetName val="4.17(4)"/>
      <sheetName val="6.4 (2)"/>
      <sheetName val="4.19"/>
      <sheetName val="4.20"/>
      <sheetName val="5.1.3"/>
      <sheetName val="5.1.4"/>
      <sheetName val="5.1.5"/>
      <sheetName val="5.1.6"/>
      <sheetName val="5.1.7"/>
      <sheetName val="5.2.3"/>
      <sheetName val="5.2.4"/>
      <sheetName val="5.2.5"/>
      <sheetName val="5.2.6"/>
      <sheetName val="5.2.7"/>
      <sheetName val="6.2"/>
      <sheetName val="6.3"/>
      <sheetName val="6.4"/>
      <sheetName val="6.5"/>
      <sheetName val="6.6"/>
      <sheetName val="6.7"/>
      <sheetName val="6.9"/>
      <sheetName val="8.0"/>
      <sheetName val="8.1"/>
      <sheetName val="8.2"/>
      <sheetName val="8.3"/>
      <sheetName val="8.5"/>
      <sheetName val="9.5"/>
      <sheetName val="9.6"/>
      <sheetName val="9.8"/>
      <sheetName val="11.1"/>
      <sheetName val="PUENTE 4"/>
      <sheetName val="Resumen_pte4"/>
      <sheetName val="PARETTO PUENTE 4"/>
      <sheetName val="PUENTE 5"/>
      <sheetName val="Resumen_pte5"/>
      <sheetName val="PARETTO PUENTE 5"/>
      <sheetName val="PUENTE 9"/>
      <sheetName val="Resumen_pte9"/>
      <sheetName val="PARETTO PUENTE 9"/>
      <sheetName val="verificacion cant"/>
      <sheetName val="COSTOS OBRA (2)"/>
      <sheetName val="RESUME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ow r="6">
          <cell r="A6" t="str">
            <v>ITEM</v>
          </cell>
          <cell r="B6" t="str">
            <v>DESCRIPCION</v>
          </cell>
          <cell r="C6" t="str">
            <v>UNID (1)</v>
          </cell>
          <cell r="D6" t="str">
            <v>CANTIDAD (2)</v>
          </cell>
          <cell r="E6" t="str">
            <v>VR. UNITARIO (3)</v>
          </cell>
          <cell r="F6" t="str">
            <v>VALOR TOTAL DIRECTOS (4)</v>
          </cell>
          <cell r="G6" t="str">
            <v>CANTIDAD VALIDADA (5)</v>
          </cell>
          <cell r="H6" t="str">
            <v>VALOR UNITARIO VALIDADO (6)</v>
          </cell>
          <cell r="I6" t="str">
            <v>VALOR TOTAL VALIDADO (7)</v>
          </cell>
          <cell r="J6" t="str">
            <v>VALOR UNITARIO VALIDADO (8)</v>
          </cell>
          <cell r="K6" t="str">
            <v>VALOR TOTAL VALIDADO (9)</v>
          </cell>
          <cell r="L6" t="str">
            <v>VALOR UNITARIO VALIDADO (10)</v>
          </cell>
          <cell r="M6" t="str">
            <v>VALOR TOTAL VALIDADO (11)</v>
          </cell>
          <cell r="N6" t="str">
            <v>VALOR UNITARIO VALIDADO 2 (12)</v>
          </cell>
          <cell r="O6" t="str">
            <v>VALOR TOTAL VALIDADO 2 (13)</v>
          </cell>
          <cell r="P6" t="str">
            <v>CANTIDAD VERIFICADA OYP (14)</v>
          </cell>
          <cell r="Q6" t="str">
            <v>VALOR UNITARIO VALIDADO 2 (15)</v>
          </cell>
          <cell r="R6" t="str">
            <v>VALOR TOTAL CANTIDAD VERIFICADA (16)</v>
          </cell>
        </row>
        <row r="7">
          <cell r="A7">
            <v>1</v>
          </cell>
          <cell r="B7" t="str">
            <v>PRELIMINARES</v>
          </cell>
          <cell r="F7">
            <v>39809506</v>
          </cell>
          <cell r="I7">
            <v>52372866</v>
          </cell>
          <cell r="K7">
            <v>54038323.138800003</v>
          </cell>
          <cell r="M7">
            <v>56113394.747329921</v>
          </cell>
          <cell r="O7">
            <v>56113394.747329921</v>
          </cell>
          <cell r="R7">
            <v>43644055</v>
          </cell>
        </row>
        <row r="8">
          <cell r="A8" t="str">
            <v>1.1</v>
          </cell>
          <cell r="B8" t="str">
            <v>Nivelacion, replanteo y control topografico</v>
          </cell>
          <cell r="C8" t="str">
            <v>m2</v>
          </cell>
          <cell r="D8">
            <v>5700</v>
          </cell>
          <cell r="E8">
            <v>2395</v>
          </cell>
          <cell r="F8">
            <v>13651500</v>
          </cell>
          <cell r="G8">
            <v>6840</v>
          </cell>
          <cell r="H8">
            <v>2395</v>
          </cell>
          <cell r="I8">
            <v>16381800</v>
          </cell>
          <cell r="J8">
            <v>2471.1610000000001</v>
          </cell>
          <cell r="K8">
            <v>16902741.240000002</v>
          </cell>
          <cell r="L8">
            <v>2566.0535823999999</v>
          </cell>
          <cell r="M8">
            <v>17551806.503615998</v>
          </cell>
          <cell r="N8">
            <v>2566.0535823999999</v>
          </cell>
          <cell r="O8">
            <v>17551806.503615998</v>
          </cell>
          <cell r="P8">
            <v>5700</v>
          </cell>
          <cell r="Q8">
            <v>2395</v>
          </cell>
          <cell r="R8">
            <v>13651500</v>
          </cell>
        </row>
        <row r="9">
          <cell r="A9" t="str">
            <v>1.2</v>
          </cell>
          <cell r="B9" t="str">
            <v>Roceria y limpieza</v>
          </cell>
          <cell r="C9" t="str">
            <v>m2</v>
          </cell>
          <cell r="D9">
            <v>2280</v>
          </cell>
          <cell r="E9">
            <v>1107</v>
          </cell>
          <cell r="F9">
            <v>2523960</v>
          </cell>
          <cell r="G9">
            <v>2736</v>
          </cell>
          <cell r="H9">
            <v>1107</v>
          </cell>
          <cell r="I9">
            <v>3028752</v>
          </cell>
          <cell r="J9">
            <v>1142.2026000000001</v>
          </cell>
          <cell r="K9">
            <v>3125066.3136</v>
          </cell>
          <cell r="L9">
            <v>1186.06317984</v>
          </cell>
          <cell r="M9">
            <v>3245068.86004224</v>
          </cell>
          <cell r="N9">
            <v>1186.06317984</v>
          </cell>
          <cell r="O9">
            <v>3245068.86004224</v>
          </cell>
          <cell r="P9">
            <v>2280</v>
          </cell>
          <cell r="Q9">
            <v>1107</v>
          </cell>
          <cell r="R9">
            <v>2523960</v>
          </cell>
        </row>
        <row r="10">
          <cell r="A10" t="str">
            <v>1.3</v>
          </cell>
          <cell r="B10" t="str">
            <v>Plan de Gestion Socio Predial</v>
          </cell>
          <cell r="C10" t="str">
            <v>mes</v>
          </cell>
          <cell r="D10">
            <v>3</v>
          </cell>
          <cell r="E10">
            <v>7066500</v>
          </cell>
          <cell r="F10">
            <v>21199500</v>
          </cell>
          <cell r="G10">
            <v>3.6</v>
          </cell>
          <cell r="H10">
            <v>8344683</v>
          </cell>
          <cell r="I10">
            <v>30040858.800000001</v>
          </cell>
          <cell r="J10">
            <v>8610043.9194000009</v>
          </cell>
          <cell r="K10">
            <v>30996158.109840006</v>
          </cell>
          <cell r="L10">
            <v>8940669.605904961</v>
          </cell>
          <cell r="M10">
            <v>32186410.581257861</v>
          </cell>
          <cell r="N10">
            <v>8940669.605904961</v>
          </cell>
          <cell r="O10">
            <v>32186410.581257861</v>
          </cell>
          <cell r="P10">
            <v>3</v>
          </cell>
          <cell r="Q10">
            <v>8344683</v>
          </cell>
          <cell r="R10">
            <v>25034049</v>
          </cell>
        </row>
        <row r="11">
          <cell r="A11" t="str">
            <v>1.4</v>
          </cell>
          <cell r="B11" t="str">
            <v>Retiro, traslado y reubicacion de poste de paso y baja tension</v>
          </cell>
          <cell r="C11" t="str">
            <v>un</v>
          </cell>
          <cell r="D11">
            <v>2</v>
          </cell>
          <cell r="E11">
            <v>1217273</v>
          </cell>
          <cell r="F11">
            <v>2434546</v>
          </cell>
          <cell r="G11">
            <v>2.4</v>
          </cell>
          <cell r="H11">
            <v>1217273</v>
          </cell>
          <cell r="I11">
            <v>2921455.1999999997</v>
          </cell>
          <cell r="J11">
            <v>1255982.2814</v>
          </cell>
          <cell r="K11">
            <v>3014357.47536</v>
          </cell>
          <cell r="L11">
            <v>1304212.0010057599</v>
          </cell>
          <cell r="M11">
            <v>3130108.8024138235</v>
          </cell>
          <cell r="N11">
            <v>1304212.0010057599</v>
          </cell>
          <cell r="O11">
            <v>3130108.8024138235</v>
          </cell>
          <cell r="P11">
            <v>2</v>
          </cell>
          <cell r="Q11">
            <v>1217273</v>
          </cell>
          <cell r="R11">
            <v>2434546</v>
          </cell>
        </row>
        <row r="12">
          <cell r="A12">
            <v>2</v>
          </cell>
          <cell r="B12" t="str">
            <v>OBRAS DE DRENAJE Y MANEJO DE AGUAS SUPERFICIALES</v>
          </cell>
          <cell r="F12">
            <v>50367055.5</v>
          </cell>
          <cell r="I12">
            <v>64504995.000000007</v>
          </cell>
          <cell r="J12">
            <v>0</v>
          </cell>
          <cell r="K12">
            <v>66556253.841000006</v>
          </cell>
          <cell r="L12">
            <v>0</v>
          </cell>
          <cell r="M12">
            <v>69112013.988494411</v>
          </cell>
          <cell r="N12">
            <v>0</v>
          </cell>
          <cell r="O12">
            <v>69112013.988494411</v>
          </cell>
          <cell r="R12">
            <v>55253453.661033101</v>
          </cell>
        </row>
        <row r="13">
          <cell r="A13" t="str">
            <v>2.1</v>
          </cell>
          <cell r="B13" t="str">
            <v>ALCANTARILLA</v>
          </cell>
          <cell r="F13">
            <v>50367055.5</v>
          </cell>
          <cell r="I13">
            <v>64504995.000000007</v>
          </cell>
          <cell r="J13">
            <v>0</v>
          </cell>
          <cell r="K13">
            <v>66556253.841000006</v>
          </cell>
          <cell r="L13">
            <v>0</v>
          </cell>
          <cell r="M13">
            <v>69112013.988494411</v>
          </cell>
          <cell r="N13">
            <v>0</v>
          </cell>
          <cell r="O13">
            <v>69112013.988494411</v>
          </cell>
          <cell r="R13">
            <v>55253453.661033101</v>
          </cell>
        </row>
        <row r="14">
          <cell r="A14" t="str">
            <v>2.1.1</v>
          </cell>
          <cell r="B14" t="str">
            <v>Localizacion, replanteo y control topografico</v>
          </cell>
          <cell r="C14" t="str">
            <v>m2</v>
          </cell>
          <cell r="D14">
            <v>61</v>
          </cell>
          <cell r="E14">
            <v>572</v>
          </cell>
          <cell r="F14">
            <v>34892</v>
          </cell>
          <cell r="G14">
            <v>73.2</v>
          </cell>
          <cell r="H14">
            <v>572</v>
          </cell>
          <cell r="I14">
            <v>41870.400000000001</v>
          </cell>
          <cell r="J14">
            <v>590.18960000000004</v>
          </cell>
          <cell r="K14">
            <v>43201.878720000008</v>
          </cell>
          <cell r="L14">
            <v>612.85288064000008</v>
          </cell>
          <cell r="M14">
            <v>44860.830862848008</v>
          </cell>
          <cell r="N14">
            <v>612.85288064000008</v>
          </cell>
          <cell r="O14">
            <v>44860.830862848008</v>
          </cell>
          <cell r="P14">
            <v>61</v>
          </cell>
          <cell r="Q14">
            <v>572</v>
          </cell>
          <cell r="R14">
            <v>34892</v>
          </cell>
        </row>
        <row r="15">
          <cell r="A15" t="str">
            <v>2.1.2</v>
          </cell>
          <cell r="B15" t="str">
            <v>Excavacion para estructuras con maquina, incluye carge</v>
          </cell>
          <cell r="C15" t="str">
            <v>m3</v>
          </cell>
          <cell r="D15">
            <v>105</v>
          </cell>
          <cell r="E15">
            <v>7852</v>
          </cell>
          <cell r="F15">
            <v>824460</v>
          </cell>
          <cell r="G15">
            <v>126</v>
          </cell>
          <cell r="H15">
            <v>8493</v>
          </cell>
          <cell r="I15">
            <v>1070118</v>
          </cell>
          <cell r="J15">
            <v>8763.0774000000001</v>
          </cell>
          <cell r="K15">
            <v>1104147.7524000001</v>
          </cell>
          <cell r="L15">
            <v>9099.5795721600007</v>
          </cell>
          <cell r="M15">
            <v>1146547.02609216</v>
          </cell>
          <cell r="N15">
            <v>9099.5795721600007</v>
          </cell>
          <cell r="O15">
            <v>1146547.02609216</v>
          </cell>
          <cell r="P15">
            <v>105</v>
          </cell>
          <cell r="Q15">
            <v>8493</v>
          </cell>
          <cell r="R15">
            <v>891765</v>
          </cell>
        </row>
        <row r="16">
          <cell r="A16" t="str">
            <v>2.1.3</v>
          </cell>
          <cell r="B16" t="str">
            <v>Concreto 24,5 MPa para muros, parapetos y losetas</v>
          </cell>
          <cell r="C16" t="str">
            <v>m3</v>
          </cell>
          <cell r="D16">
            <v>18</v>
          </cell>
          <cell r="E16">
            <v>865912</v>
          </cell>
          <cell r="F16">
            <v>15586416</v>
          </cell>
          <cell r="G16">
            <v>21.6</v>
          </cell>
          <cell r="H16">
            <v>865912</v>
          </cell>
          <cell r="I16">
            <v>18703699.200000003</v>
          </cell>
          <cell r="J16">
            <v>893448.00160000008</v>
          </cell>
          <cell r="K16">
            <v>19298476.834560003</v>
          </cell>
          <cell r="L16">
            <v>927756.40486144007</v>
          </cell>
          <cell r="M16">
            <v>20039538.345007107</v>
          </cell>
          <cell r="N16">
            <v>927756.40486144007</v>
          </cell>
          <cell r="O16">
            <v>20039538.345007107</v>
          </cell>
          <cell r="P16">
            <v>18</v>
          </cell>
          <cell r="Q16">
            <v>1150477.7767793464</v>
          </cell>
          <cell r="R16">
            <v>20708599.982028235</v>
          </cell>
        </row>
        <row r="17">
          <cell r="A17" t="str">
            <v>2.1.4</v>
          </cell>
          <cell r="B17" t="str">
            <v>Solado en concreto 17,5mpa</v>
          </cell>
          <cell r="C17" t="str">
            <v>m3</v>
          </cell>
          <cell r="D17">
            <v>3</v>
          </cell>
          <cell r="E17">
            <v>586318</v>
          </cell>
          <cell r="F17">
            <v>1758954</v>
          </cell>
          <cell r="G17">
            <v>3.6</v>
          </cell>
          <cell r="H17">
            <v>586318</v>
          </cell>
          <cell r="I17">
            <v>2110744.8000000003</v>
          </cell>
          <cell r="J17">
            <v>604962.91240000003</v>
          </cell>
          <cell r="K17">
            <v>2177866.4846400004</v>
          </cell>
          <cell r="L17">
            <v>628193.48823616002</v>
          </cell>
          <cell r="M17">
            <v>2261496.5576501763</v>
          </cell>
          <cell r="N17">
            <v>628193.48823616002</v>
          </cell>
          <cell r="O17">
            <v>2261496.5576501763</v>
          </cell>
          <cell r="P17">
            <v>3</v>
          </cell>
          <cell r="Q17">
            <v>440280.393001622</v>
          </cell>
          <cell r="R17">
            <v>1320841.1790048659</v>
          </cell>
        </row>
        <row r="18">
          <cell r="A18" t="str">
            <v>2.1.5</v>
          </cell>
          <cell r="B18" t="str">
            <v>Tuberia de pvc Ø36" incluye colchon de arena o atraque</v>
          </cell>
          <cell r="C18" t="str">
            <v>ml</v>
          </cell>
          <cell r="D18">
            <v>12</v>
          </cell>
          <cell r="E18">
            <v>1392524</v>
          </cell>
          <cell r="F18">
            <v>16710288</v>
          </cell>
          <cell r="G18">
            <v>14.4</v>
          </cell>
          <cell r="H18">
            <v>1392524</v>
          </cell>
          <cell r="I18">
            <v>20052345.600000001</v>
          </cell>
          <cell r="J18">
            <v>1436806.2632000002</v>
          </cell>
          <cell r="K18">
            <v>20690010.190080002</v>
          </cell>
          <cell r="L18">
            <v>1491979.6237068803</v>
          </cell>
          <cell r="M18">
            <v>21484506.581379075</v>
          </cell>
          <cell r="N18">
            <v>1491979.6237068803</v>
          </cell>
          <cell r="O18">
            <v>21484506.581379075</v>
          </cell>
          <cell r="P18">
            <v>12</v>
          </cell>
          <cell r="Q18">
            <v>1392524</v>
          </cell>
          <cell r="R18">
            <v>16710288</v>
          </cell>
        </row>
        <row r="19">
          <cell r="A19" t="str">
            <v>2.1.6</v>
          </cell>
          <cell r="B19" t="str">
            <v>Acero de refuerzo 4.200kg/cm2 (60.000psi) corte, figurado y colocacion</v>
          </cell>
          <cell r="C19" t="str">
            <v>kg</v>
          </cell>
          <cell r="D19">
            <v>1081</v>
          </cell>
          <cell r="E19">
            <v>5077</v>
          </cell>
          <cell r="F19">
            <v>5488237</v>
          </cell>
          <cell r="G19">
            <v>1297.2</v>
          </cell>
          <cell r="H19">
            <v>5171</v>
          </cell>
          <cell r="I19">
            <v>6707821.2000000002</v>
          </cell>
          <cell r="J19">
            <v>5335.4378000000006</v>
          </cell>
          <cell r="K19">
            <v>6921129.9141600011</v>
          </cell>
          <cell r="L19">
            <v>5540.3186115200006</v>
          </cell>
          <cell r="M19">
            <v>7186901.302863745</v>
          </cell>
          <cell r="N19">
            <v>5540.3186115200006</v>
          </cell>
          <cell r="O19">
            <v>7186901.302863745</v>
          </cell>
          <cell r="P19">
            <v>1081</v>
          </cell>
          <cell r="Q19">
            <v>5171</v>
          </cell>
          <cell r="R19">
            <v>5589851</v>
          </cell>
        </row>
        <row r="20">
          <cell r="A20" t="str">
            <v>2.1.7</v>
          </cell>
          <cell r="B20" t="str">
            <v>Relleno compactado con rana vibrocompactador, con material seleccionado de excavacion</v>
          </cell>
          <cell r="C20" t="str">
            <v>m3</v>
          </cell>
          <cell r="D20">
            <v>14</v>
          </cell>
          <cell r="E20">
            <v>28447</v>
          </cell>
          <cell r="F20">
            <v>398258</v>
          </cell>
          <cell r="G20">
            <v>16.8</v>
          </cell>
          <cell r="H20">
            <v>28447</v>
          </cell>
          <cell r="I20">
            <v>477909.60000000003</v>
          </cell>
          <cell r="J20">
            <v>29351.614600000001</v>
          </cell>
          <cell r="K20">
            <v>493107.12528000004</v>
          </cell>
          <cell r="L20">
            <v>30478.71660064</v>
          </cell>
          <cell r="M20">
            <v>512042.43889075203</v>
          </cell>
          <cell r="N20">
            <v>30478.71660064</v>
          </cell>
          <cell r="O20">
            <v>512042.43889075203</v>
          </cell>
          <cell r="P20">
            <v>14</v>
          </cell>
          <cell r="Q20">
            <v>28447</v>
          </cell>
          <cell r="R20">
            <v>398258</v>
          </cell>
        </row>
        <row r="21">
          <cell r="A21" t="str">
            <v>2.1.8</v>
          </cell>
          <cell r="B21" t="str">
            <v>Descole en gaviones, paredes y piso revestidas (Incluye excavacion y relleno) alternativa 1</v>
          </cell>
          <cell r="C21" t="str">
            <v>ml</v>
          </cell>
          <cell r="D21">
            <v>7.7</v>
          </cell>
          <cell r="E21">
            <v>1116005</v>
          </cell>
          <cell r="F21">
            <v>8593238.5</v>
          </cell>
          <cell r="G21">
            <v>9.24</v>
          </cell>
          <cell r="H21">
            <v>1116005</v>
          </cell>
          <cell r="I21">
            <v>10311886.200000001</v>
          </cell>
          <cell r="J21">
            <v>1151493.959</v>
          </cell>
          <cell r="K21">
            <v>10639804.181160001</v>
          </cell>
          <cell r="L21">
            <v>1195711.3270256</v>
          </cell>
          <cell r="M21">
            <v>11048372.661716545</v>
          </cell>
          <cell r="N21">
            <v>1195711.3270256</v>
          </cell>
          <cell r="O21">
            <v>11048372.661716545</v>
          </cell>
          <cell r="P21">
            <v>7.7</v>
          </cell>
          <cell r="Q21">
            <v>1116005</v>
          </cell>
          <cell r="R21">
            <v>8593238.5</v>
          </cell>
        </row>
        <row r="22">
          <cell r="A22" t="str">
            <v>2.1.9</v>
          </cell>
          <cell r="B22" t="str">
            <v>Transporte en volqueta, material nuevo, de excavacion, derrumbes y demoliciones</v>
          </cell>
          <cell r="C22" t="str">
            <v>m3/km</v>
          </cell>
          <cell r="D22">
            <v>696</v>
          </cell>
          <cell r="E22">
            <v>1397</v>
          </cell>
          <cell r="F22">
            <v>972312</v>
          </cell>
          <cell r="G22">
            <v>3480</v>
          </cell>
          <cell r="H22">
            <v>1445</v>
          </cell>
          <cell r="I22">
            <v>5028600</v>
          </cell>
          <cell r="J22">
            <v>1490.951</v>
          </cell>
          <cell r="K22">
            <v>5188509.4800000004</v>
          </cell>
          <cell r="L22">
            <v>1548.2035184000001</v>
          </cell>
          <cell r="M22">
            <v>5387748.2440320002</v>
          </cell>
          <cell r="N22">
            <v>1548.2035184000001</v>
          </cell>
          <cell r="O22">
            <v>5387748.2440320002</v>
          </cell>
          <cell r="P22">
            <v>696</v>
          </cell>
          <cell r="Q22">
            <v>1445</v>
          </cell>
          <cell r="R22">
            <v>1005720</v>
          </cell>
        </row>
        <row r="23">
          <cell r="A23">
            <v>3</v>
          </cell>
          <cell r="B23" t="str">
            <v>ADECUACIÓN Y CANALIZACIÓN CAÑO SALADO (10m aguas arriba y 10m aguas abajo)</v>
          </cell>
          <cell r="F23">
            <v>62710617</v>
          </cell>
          <cell r="I23">
            <v>97645568.600000009</v>
          </cell>
          <cell r="J23">
            <v>0</v>
          </cell>
          <cell r="K23">
            <v>100750697.68148001</v>
          </cell>
          <cell r="L23">
            <v>0</v>
          </cell>
          <cell r="M23">
            <v>104619524.47244886</v>
          </cell>
          <cell r="N23">
            <v>0</v>
          </cell>
          <cell r="O23">
            <v>104619524.47244886</v>
          </cell>
          <cell r="R23">
            <v>86131378</v>
          </cell>
        </row>
        <row r="24">
          <cell r="A24" t="str">
            <v>3.1</v>
          </cell>
          <cell r="B24" t="str">
            <v>Localizacion, replanteo y control topografico</v>
          </cell>
          <cell r="C24" t="str">
            <v>m2</v>
          </cell>
          <cell r="D24">
            <v>375</v>
          </cell>
          <cell r="E24">
            <v>572</v>
          </cell>
          <cell r="F24">
            <v>214500</v>
          </cell>
          <cell r="G24">
            <v>450</v>
          </cell>
          <cell r="H24">
            <v>572</v>
          </cell>
          <cell r="I24">
            <v>257400</v>
          </cell>
          <cell r="J24">
            <v>590.18960000000004</v>
          </cell>
          <cell r="K24">
            <v>265585.32</v>
          </cell>
          <cell r="L24">
            <v>612.85288064000008</v>
          </cell>
          <cell r="M24">
            <v>275783.79628800001</v>
          </cell>
          <cell r="N24">
            <v>612.85288064000008</v>
          </cell>
          <cell r="O24">
            <v>275783.79628800001</v>
          </cell>
          <cell r="P24">
            <v>375</v>
          </cell>
          <cell r="Q24">
            <v>572</v>
          </cell>
          <cell r="R24">
            <v>214500</v>
          </cell>
        </row>
        <row r="25">
          <cell r="A25" t="str">
            <v>3.2</v>
          </cell>
          <cell r="B25" t="str">
            <v>Excavacion para estructuras con maquina, incluye carge</v>
          </cell>
          <cell r="C25" t="str">
            <v>m3</v>
          </cell>
          <cell r="D25">
            <v>597</v>
          </cell>
          <cell r="E25">
            <v>7852</v>
          </cell>
          <cell r="F25">
            <v>4687644</v>
          </cell>
          <cell r="G25">
            <v>716.4</v>
          </cell>
          <cell r="H25">
            <v>8493</v>
          </cell>
          <cell r="I25">
            <v>6084385.2000000002</v>
          </cell>
          <cell r="J25">
            <v>8763.0774000000001</v>
          </cell>
          <cell r="K25">
            <v>6277868.6493600002</v>
          </cell>
          <cell r="L25">
            <v>9099.5795721600007</v>
          </cell>
          <cell r="M25">
            <v>6518938.8054954242</v>
          </cell>
          <cell r="N25">
            <v>9099.5795721600007</v>
          </cell>
          <cell r="O25">
            <v>6518938.8054954242</v>
          </cell>
          <cell r="P25">
            <v>597</v>
          </cell>
          <cell r="Q25">
            <v>8493</v>
          </cell>
          <cell r="R25">
            <v>5070321</v>
          </cell>
        </row>
        <row r="26">
          <cell r="A26" t="str">
            <v>3.3</v>
          </cell>
          <cell r="B26" t="str">
            <v>Colchoneta enrocada para control a la socavacion en orillas y lechos de rios, e=30cm</v>
          </cell>
          <cell r="C26" t="str">
            <v>m3</v>
          </cell>
          <cell r="D26">
            <v>208</v>
          </cell>
          <cell r="E26">
            <v>206838</v>
          </cell>
          <cell r="F26">
            <v>43022304</v>
          </cell>
          <cell r="G26">
            <v>249.6</v>
          </cell>
          <cell r="H26">
            <v>206838</v>
          </cell>
          <cell r="I26">
            <v>51626764.799999997</v>
          </cell>
          <cell r="J26">
            <v>213415.44840000002</v>
          </cell>
          <cell r="K26">
            <v>53268495.920640007</v>
          </cell>
          <cell r="L26">
            <v>221610.60161856003</v>
          </cell>
          <cell r="M26">
            <v>55314006.163992584</v>
          </cell>
          <cell r="N26">
            <v>221610.60161856003</v>
          </cell>
          <cell r="O26">
            <v>55314006.163992584</v>
          </cell>
          <cell r="P26">
            <v>208</v>
          </cell>
          <cell r="Q26">
            <v>206838</v>
          </cell>
          <cell r="R26">
            <v>43022304</v>
          </cell>
        </row>
        <row r="27">
          <cell r="A27" t="str">
            <v>3.4</v>
          </cell>
          <cell r="B27" t="str">
            <v>Manto Geotextil no tejido 3000, para separar capas granulares</v>
          </cell>
          <cell r="C27" t="str">
            <v>m2</v>
          </cell>
          <cell r="D27">
            <v>688</v>
          </cell>
          <cell r="E27">
            <v>12254</v>
          </cell>
          <cell r="F27">
            <v>8430752</v>
          </cell>
          <cell r="G27">
            <v>825.6</v>
          </cell>
          <cell r="H27">
            <v>12254</v>
          </cell>
          <cell r="I27">
            <v>10116902.4</v>
          </cell>
          <cell r="J27">
            <v>12643.6772</v>
          </cell>
          <cell r="K27">
            <v>10438619.89632</v>
          </cell>
          <cell r="L27">
            <v>13129.19440448</v>
          </cell>
          <cell r="M27">
            <v>10839462.900338689</v>
          </cell>
          <cell r="N27">
            <v>13129.19440448</v>
          </cell>
          <cell r="O27">
            <v>10839462.900338689</v>
          </cell>
          <cell r="P27">
            <v>688</v>
          </cell>
          <cell r="Q27">
            <v>12254</v>
          </cell>
          <cell r="R27">
            <v>8430752</v>
          </cell>
        </row>
        <row r="28">
          <cell r="A28" t="str">
            <v>3.5</v>
          </cell>
          <cell r="B28" t="str">
            <v>Transporte en volqueta, material nuevo, de excavacion, derrumbes y demoliciones</v>
          </cell>
          <cell r="C28" t="str">
            <v>m3/km</v>
          </cell>
          <cell r="D28">
            <v>3953</v>
          </cell>
          <cell r="E28">
            <v>1397</v>
          </cell>
          <cell r="F28">
            <v>5522341</v>
          </cell>
          <cell r="G28">
            <v>19765</v>
          </cell>
          <cell r="H28">
            <v>1445</v>
          </cell>
          <cell r="I28">
            <v>28560425</v>
          </cell>
          <cell r="J28">
            <v>1490.951</v>
          </cell>
          <cell r="K28">
            <v>29468646.515000001</v>
          </cell>
          <cell r="L28">
            <v>1548.2035184000001</v>
          </cell>
          <cell r="M28">
            <v>30600242.541176002</v>
          </cell>
          <cell r="N28">
            <v>1548.2035184000001</v>
          </cell>
          <cell r="O28">
            <v>30600242.541176002</v>
          </cell>
          <cell r="P28">
            <v>19765</v>
          </cell>
          <cell r="Q28">
            <v>1445</v>
          </cell>
          <cell r="R28">
            <v>28560425</v>
          </cell>
        </row>
        <row r="29">
          <cell r="A29" t="str">
            <v>3.6</v>
          </cell>
          <cell r="B29" t="str">
            <v>Conformacion de talud, humedece y compacta, e=30cm</v>
          </cell>
          <cell r="C29" t="str">
            <v>m2</v>
          </cell>
          <cell r="D29">
            <v>438</v>
          </cell>
          <cell r="E29">
            <v>1902</v>
          </cell>
          <cell r="F29">
            <v>833076</v>
          </cell>
          <cell r="G29">
            <v>525.6</v>
          </cell>
          <cell r="H29">
            <v>1902</v>
          </cell>
          <cell r="I29">
            <v>999691.20000000007</v>
          </cell>
          <cell r="J29">
            <v>1962.4836</v>
          </cell>
          <cell r="K29">
            <v>1031481.3801600001</v>
          </cell>
          <cell r="L29">
            <v>2037.8429702400001</v>
          </cell>
          <cell r="M29">
            <v>1071090.2651581441</v>
          </cell>
          <cell r="N29">
            <v>2037.8429702400001</v>
          </cell>
          <cell r="O29">
            <v>1071090.2651581441</v>
          </cell>
          <cell r="P29">
            <v>438</v>
          </cell>
          <cell r="Q29">
            <v>1902</v>
          </cell>
          <cell r="R29">
            <v>833076</v>
          </cell>
        </row>
        <row r="30">
          <cell r="A30">
            <v>4</v>
          </cell>
          <cell r="B30" t="str">
            <v>PASO VEHICULAR PROVISIONAL</v>
          </cell>
          <cell r="F30">
            <v>186045874</v>
          </cell>
          <cell r="I30">
            <v>246419804.40000004</v>
          </cell>
          <cell r="J30">
            <v>0</v>
          </cell>
          <cell r="K30">
            <v>254255954.17992002</v>
          </cell>
          <cell r="L30">
            <v>0</v>
          </cell>
          <cell r="M30">
            <v>264019382.82042897</v>
          </cell>
          <cell r="N30">
            <v>0</v>
          </cell>
          <cell r="O30">
            <v>264019382.82042897</v>
          </cell>
          <cell r="R30">
            <v>189168868.65891522</v>
          </cell>
        </row>
        <row r="31">
          <cell r="A31" t="str">
            <v>4.1</v>
          </cell>
          <cell r="B31" t="str">
            <v>Roceria y limpieza</v>
          </cell>
          <cell r="C31" t="str">
            <v>m2</v>
          </cell>
          <cell r="D31">
            <v>814</v>
          </cell>
          <cell r="E31">
            <v>1107</v>
          </cell>
          <cell r="F31">
            <v>901098</v>
          </cell>
          <cell r="G31">
            <v>976.8</v>
          </cell>
          <cell r="H31">
            <v>1107</v>
          </cell>
          <cell r="I31">
            <v>1081317.5999999999</v>
          </cell>
          <cell r="J31">
            <v>1142.2026000000001</v>
          </cell>
          <cell r="K31">
            <v>1115703.4996800001</v>
          </cell>
          <cell r="L31">
            <v>1186.06317984</v>
          </cell>
          <cell r="M31">
            <v>1158546.514067712</v>
          </cell>
          <cell r="N31">
            <v>1186.06317984</v>
          </cell>
          <cell r="O31">
            <v>1158546.514067712</v>
          </cell>
          <cell r="P31">
            <v>814</v>
          </cell>
          <cell r="Q31">
            <v>1107</v>
          </cell>
          <cell r="R31">
            <v>901098</v>
          </cell>
        </row>
        <row r="32">
          <cell r="A32" t="str">
            <v>4.2</v>
          </cell>
          <cell r="B32" t="str">
            <v>Gaviones en malla galvanizada triple torsion, 8x12 C.12 suministro y construccion</v>
          </cell>
          <cell r="C32" t="str">
            <v>m3</v>
          </cell>
          <cell r="D32">
            <v>56</v>
          </cell>
          <cell r="E32">
            <v>263357</v>
          </cell>
          <cell r="F32">
            <v>14747992</v>
          </cell>
          <cell r="G32">
            <v>67.2</v>
          </cell>
          <cell r="H32">
            <v>263357</v>
          </cell>
          <cell r="I32">
            <v>17697590.400000002</v>
          </cell>
          <cell r="J32">
            <v>271731.75260000001</v>
          </cell>
          <cell r="K32">
            <v>18260373.774720002</v>
          </cell>
          <cell r="L32">
            <v>282166.25189984002</v>
          </cell>
          <cell r="M32">
            <v>18961572.127669249</v>
          </cell>
          <cell r="N32">
            <v>282166.25189984002</v>
          </cell>
          <cell r="O32">
            <v>18961572.127669249</v>
          </cell>
          <cell r="P32">
            <v>56</v>
          </cell>
          <cell r="Q32">
            <v>263357</v>
          </cell>
          <cell r="R32">
            <v>14747992</v>
          </cell>
        </row>
        <row r="33">
          <cell r="A33" t="str">
            <v>4.3</v>
          </cell>
          <cell r="B33" t="str">
            <v>Concreto 21 Mpa para zapatas, vigas y estribos, bajo agua</v>
          </cell>
          <cell r="C33" t="str">
            <v>m3</v>
          </cell>
          <cell r="D33">
            <v>9</v>
          </cell>
          <cell r="E33">
            <v>921368</v>
          </cell>
          <cell r="F33">
            <v>8292312</v>
          </cell>
          <cell r="G33">
            <v>10.8</v>
          </cell>
          <cell r="H33">
            <v>921368</v>
          </cell>
          <cell r="I33">
            <v>9950774.4000000004</v>
          </cell>
          <cell r="J33">
            <v>950667.5024</v>
          </cell>
          <cell r="K33">
            <v>10267209.02592</v>
          </cell>
          <cell r="L33">
            <v>987173.13449215994</v>
          </cell>
          <cell r="M33">
            <v>10661469.852515329</v>
          </cell>
          <cell r="N33">
            <v>987173.13449215994</v>
          </cell>
          <cell r="O33">
            <v>10661469.852515329</v>
          </cell>
          <cell r="P33">
            <v>9</v>
          </cell>
          <cell r="Q33">
            <v>1103293.1843239155</v>
          </cell>
          <cell r="R33">
            <v>9929638.6589152403</v>
          </cell>
        </row>
        <row r="34">
          <cell r="A34" t="str">
            <v>4.4</v>
          </cell>
          <cell r="B34" t="str">
            <v>Concreto ciclopeo para piso y solados</v>
          </cell>
          <cell r="C34" t="str">
            <v>m3</v>
          </cell>
          <cell r="D34">
            <v>18</v>
          </cell>
          <cell r="E34">
            <v>391226</v>
          </cell>
          <cell r="F34">
            <v>7042068</v>
          </cell>
          <cell r="G34">
            <v>21.6</v>
          </cell>
          <cell r="H34">
            <v>391226</v>
          </cell>
          <cell r="I34">
            <v>8450481.5999999996</v>
          </cell>
          <cell r="J34">
            <v>403666.98680000001</v>
          </cell>
          <cell r="K34">
            <v>8719206.9148800001</v>
          </cell>
          <cell r="L34">
            <v>419167.79909312003</v>
          </cell>
          <cell r="M34">
            <v>9054024.460411394</v>
          </cell>
          <cell r="N34">
            <v>419167.79909312003</v>
          </cell>
          <cell r="O34">
            <v>9054024.460411394</v>
          </cell>
          <cell r="P34">
            <v>18</v>
          </cell>
          <cell r="Q34">
            <v>391226</v>
          </cell>
          <cell r="R34">
            <v>7042068</v>
          </cell>
        </row>
        <row r="35">
          <cell r="A35" t="str">
            <v>4.5</v>
          </cell>
          <cell r="B35" t="str">
            <v>Estructura metalica para paso vehicular, provisional Incluye Tte desde Barranquilla L:15m</v>
          </cell>
          <cell r="C35" t="str">
            <v>kg</v>
          </cell>
          <cell r="D35">
            <v>8469</v>
          </cell>
          <cell r="E35">
            <v>8868</v>
          </cell>
          <cell r="F35">
            <v>75103092</v>
          </cell>
          <cell r="G35">
            <v>10162.799999999999</v>
          </cell>
          <cell r="H35">
            <v>8868</v>
          </cell>
          <cell r="I35">
            <v>90123710.399999991</v>
          </cell>
          <cell r="J35">
            <v>9150.0024000000012</v>
          </cell>
          <cell r="K35">
            <v>92989644.39072001</v>
          </cell>
          <cell r="L35">
            <v>9501.3624921600003</v>
          </cell>
          <cell r="M35">
            <v>96560446.735323638</v>
          </cell>
          <cell r="N35">
            <v>9501.3624921600003</v>
          </cell>
          <cell r="O35">
            <v>96560446.735323638</v>
          </cell>
          <cell r="P35">
            <v>8469</v>
          </cell>
          <cell r="Q35">
            <v>8868</v>
          </cell>
          <cell r="R35">
            <v>75103092</v>
          </cell>
        </row>
        <row r="36">
          <cell r="A36" t="str">
            <v>4.6</v>
          </cell>
          <cell r="B36" t="str">
            <v>Acero de refuerzo 4.200kg/cm2 (60.000psi) corte, figurado y colocacion</v>
          </cell>
          <cell r="C36" t="str">
            <v>kg</v>
          </cell>
          <cell r="D36">
            <v>911</v>
          </cell>
          <cell r="E36">
            <v>5077</v>
          </cell>
          <cell r="F36">
            <v>4625147</v>
          </cell>
          <cell r="G36">
            <v>1093.2</v>
          </cell>
          <cell r="H36">
            <v>5171</v>
          </cell>
          <cell r="I36">
            <v>5652937.2000000002</v>
          </cell>
          <cell r="J36">
            <v>5335.4378000000006</v>
          </cell>
          <cell r="K36">
            <v>5832700.6029600007</v>
          </cell>
          <cell r="L36">
            <v>5540.3186115200006</v>
          </cell>
          <cell r="M36">
            <v>6056676.306113665</v>
          </cell>
          <cell r="N36">
            <v>5540.3186115200006</v>
          </cell>
          <cell r="O36">
            <v>6056676.306113665</v>
          </cell>
          <cell r="P36">
            <v>911</v>
          </cell>
          <cell r="Q36">
            <v>5171</v>
          </cell>
          <cell r="R36">
            <v>4710781</v>
          </cell>
        </row>
        <row r="37">
          <cell r="A37" t="str">
            <v>4.7</v>
          </cell>
          <cell r="B37" t="str">
            <v>Barrera tipo maletin plastico (0,7x0,9x45) reflectivo + arena</v>
          </cell>
          <cell r="C37" t="str">
            <v>un</v>
          </cell>
          <cell r="D37">
            <v>52</v>
          </cell>
          <cell r="E37">
            <v>199770</v>
          </cell>
          <cell r="F37">
            <v>10388040</v>
          </cell>
          <cell r="G37">
            <v>62.4</v>
          </cell>
          <cell r="H37">
            <v>199770</v>
          </cell>
          <cell r="I37">
            <v>12465648</v>
          </cell>
          <cell r="J37">
            <v>206122.68600000002</v>
          </cell>
          <cell r="K37">
            <v>12862055.6064</v>
          </cell>
          <cell r="L37">
            <v>214037.79714240003</v>
          </cell>
          <cell r="M37">
            <v>13355958.541685762</v>
          </cell>
          <cell r="N37">
            <v>214037.79714240003</v>
          </cell>
          <cell r="O37">
            <v>13355958.541685762</v>
          </cell>
          <cell r="P37">
            <v>52</v>
          </cell>
          <cell r="Q37">
            <v>199770</v>
          </cell>
          <cell r="R37">
            <v>10388040</v>
          </cell>
        </row>
        <row r="38">
          <cell r="A38" t="str">
            <v>4.8</v>
          </cell>
          <cell r="B38" t="str">
            <v>Excavacion y corte en tierra con maquina, incluye carge</v>
          </cell>
          <cell r="C38" t="str">
            <v>m3</v>
          </cell>
          <cell r="D38">
            <v>494</v>
          </cell>
          <cell r="E38">
            <v>9660</v>
          </cell>
          <cell r="F38">
            <v>4772040</v>
          </cell>
          <cell r="G38">
            <v>592.79999999999995</v>
          </cell>
          <cell r="H38">
            <v>9823</v>
          </cell>
          <cell r="I38">
            <v>5823074.3999999994</v>
          </cell>
          <cell r="J38">
            <v>10135.3714</v>
          </cell>
          <cell r="K38">
            <v>6008248.1659199996</v>
          </cell>
          <cell r="L38">
            <v>10524.569661760001</v>
          </cell>
          <cell r="M38">
            <v>6238964.8954913281</v>
          </cell>
          <cell r="N38">
            <v>10524.569661760001</v>
          </cell>
          <cell r="O38">
            <v>6238964.8954913281</v>
          </cell>
          <cell r="P38">
            <v>494</v>
          </cell>
          <cell r="Q38">
            <v>9823</v>
          </cell>
          <cell r="R38">
            <v>4852562</v>
          </cell>
        </row>
        <row r="39">
          <cell r="A39" t="str">
            <v>4.9</v>
          </cell>
          <cell r="B39" t="str">
            <v>Relleno compactado con rana vibrocompactador, con material seleccionado de excavacion</v>
          </cell>
          <cell r="C39" t="str">
            <v>m3</v>
          </cell>
          <cell r="D39">
            <v>70</v>
          </cell>
          <cell r="E39">
            <v>28447</v>
          </cell>
          <cell r="F39">
            <v>1991290</v>
          </cell>
          <cell r="G39">
            <v>84</v>
          </cell>
          <cell r="H39">
            <v>44627</v>
          </cell>
          <cell r="I39">
            <v>3748668</v>
          </cell>
          <cell r="J39">
            <v>46046.138600000006</v>
          </cell>
          <cell r="K39">
            <v>3867875.6424000002</v>
          </cell>
          <cell r="L39">
            <v>47814.310322240002</v>
          </cell>
          <cell r="M39">
            <v>4016402.06706816</v>
          </cell>
          <cell r="N39">
            <v>47814.310322240002</v>
          </cell>
          <cell r="O39">
            <v>4016402.06706816</v>
          </cell>
          <cell r="P39">
            <v>70</v>
          </cell>
          <cell r="Q39">
            <v>44627</v>
          </cell>
          <cell r="R39">
            <v>3123890</v>
          </cell>
        </row>
        <row r="40">
          <cell r="A40" t="str">
            <v>4.10</v>
          </cell>
          <cell r="B40" t="str">
            <v>Subbase en material, extendida y compactada, incluye transporte</v>
          </cell>
          <cell r="C40" t="str">
            <v>m3</v>
          </cell>
          <cell r="D40">
            <v>163</v>
          </cell>
          <cell r="E40">
            <v>71791</v>
          </cell>
          <cell r="F40">
            <v>11701933</v>
          </cell>
          <cell r="G40">
            <v>195.6</v>
          </cell>
          <cell r="H40">
            <v>71791</v>
          </cell>
          <cell r="I40">
            <v>14042319.6</v>
          </cell>
          <cell r="J40">
            <v>74073.953800000003</v>
          </cell>
          <cell r="K40">
            <v>14488865.36328</v>
          </cell>
          <cell r="L40">
            <v>76918.393625919998</v>
          </cell>
          <cell r="M40">
            <v>15045237.793229951</v>
          </cell>
          <cell r="N40">
            <v>76918.393625919998</v>
          </cell>
          <cell r="O40">
            <v>15045237.793229951</v>
          </cell>
          <cell r="P40">
            <v>163</v>
          </cell>
          <cell r="Q40">
            <v>71791</v>
          </cell>
          <cell r="R40">
            <v>11701933</v>
          </cell>
        </row>
        <row r="41">
          <cell r="A41" t="str">
            <v>4.11</v>
          </cell>
          <cell r="B41" t="str">
            <v>Mejoramiento sub rasante con piedra rajon extendida, con transporte</v>
          </cell>
          <cell r="C41" t="str">
            <v>m3</v>
          </cell>
          <cell r="D41">
            <v>82</v>
          </cell>
          <cell r="E41">
            <v>137461</v>
          </cell>
          <cell r="F41">
            <v>11271802</v>
          </cell>
          <cell r="G41">
            <v>98.4</v>
          </cell>
          <cell r="H41">
            <v>137461</v>
          </cell>
          <cell r="I41">
            <v>13526162.4</v>
          </cell>
          <cell r="J41">
            <v>141832.2598</v>
          </cell>
          <cell r="K41">
            <v>13956294.364320001</v>
          </cell>
          <cell r="L41">
            <v>147278.61857632</v>
          </cell>
          <cell r="M41">
            <v>14492216.067909889</v>
          </cell>
          <cell r="N41">
            <v>147278.61857632</v>
          </cell>
          <cell r="O41">
            <v>14492216.067909889</v>
          </cell>
          <cell r="P41">
            <v>82</v>
          </cell>
          <cell r="Q41">
            <v>137461</v>
          </cell>
          <cell r="R41">
            <v>11271802</v>
          </cell>
        </row>
        <row r="42">
          <cell r="A42" t="str">
            <v>4.12</v>
          </cell>
          <cell r="B42" t="str">
            <v>Transporte en volqueta, material nuevo, de excavacion, derrumbes y demoliciones</v>
          </cell>
          <cell r="C42" t="str">
            <v>m3/km</v>
          </cell>
          <cell r="D42">
            <v>3894</v>
          </cell>
          <cell r="E42">
            <v>1397</v>
          </cell>
          <cell r="F42">
            <v>5439918</v>
          </cell>
          <cell r="G42">
            <v>19470</v>
          </cell>
          <cell r="H42">
            <v>1445</v>
          </cell>
          <cell r="I42">
            <v>28134150</v>
          </cell>
          <cell r="J42">
            <v>1490.951</v>
          </cell>
          <cell r="K42">
            <v>29028815.969999999</v>
          </cell>
          <cell r="L42">
            <v>1548.2035184000001</v>
          </cell>
          <cell r="M42">
            <v>30143522.503248002</v>
          </cell>
          <cell r="N42">
            <v>1548.2035184000001</v>
          </cell>
          <cell r="O42">
            <v>30143522.503248002</v>
          </cell>
          <cell r="P42">
            <v>3894</v>
          </cell>
          <cell r="Q42">
            <v>1445</v>
          </cell>
          <cell r="R42">
            <v>5626830</v>
          </cell>
        </row>
        <row r="43">
          <cell r="A43" t="str">
            <v>4.13</v>
          </cell>
          <cell r="B43" t="str">
            <v>Demoliciones en concreto reforzado</v>
          </cell>
          <cell r="C43" t="str">
            <v>m3</v>
          </cell>
          <cell r="D43">
            <v>9</v>
          </cell>
          <cell r="E43">
            <v>119208</v>
          </cell>
          <cell r="F43">
            <v>1072872</v>
          </cell>
          <cell r="G43">
            <v>10.8</v>
          </cell>
          <cell r="H43">
            <v>119208</v>
          </cell>
          <cell r="I43">
            <v>1287446.4000000001</v>
          </cell>
          <cell r="J43">
            <v>122998.8144</v>
          </cell>
          <cell r="K43">
            <v>1328387.1955200001</v>
          </cell>
          <cell r="L43">
            <v>127721.96887296</v>
          </cell>
          <cell r="M43">
            <v>1379397.2638279682</v>
          </cell>
          <cell r="N43">
            <v>127721.96887296</v>
          </cell>
          <cell r="O43">
            <v>1379397.2638279682</v>
          </cell>
          <cell r="P43">
            <v>9</v>
          </cell>
          <cell r="Q43">
            <v>119208</v>
          </cell>
          <cell r="R43">
            <v>1072872</v>
          </cell>
        </row>
        <row r="44">
          <cell r="A44" t="str">
            <v>4.14</v>
          </cell>
          <cell r="B44" t="str">
            <v>Conformacion talud con material seleccionado del sitio , compactado a rana-vibrocompactador</v>
          </cell>
          <cell r="C44" t="str">
            <v>m2</v>
          </cell>
          <cell r="D44">
            <v>315</v>
          </cell>
          <cell r="E44">
            <v>4066</v>
          </cell>
          <cell r="F44">
            <v>1280790</v>
          </cell>
          <cell r="G44">
            <v>378</v>
          </cell>
          <cell r="H44">
            <v>4066</v>
          </cell>
          <cell r="I44">
            <v>1536948</v>
          </cell>
          <cell r="J44">
            <v>4195.2988000000005</v>
          </cell>
          <cell r="K44">
            <v>1585822.9464000002</v>
          </cell>
          <cell r="L44">
            <v>4356.3982739200001</v>
          </cell>
          <cell r="M44">
            <v>1646718.5475417599</v>
          </cell>
          <cell r="N44">
            <v>4356.3982739200001</v>
          </cell>
          <cell r="O44">
            <v>1646718.5475417599</v>
          </cell>
          <cell r="P44">
            <v>315</v>
          </cell>
          <cell r="Q44">
            <v>4066</v>
          </cell>
          <cell r="R44">
            <v>1280790</v>
          </cell>
        </row>
        <row r="45">
          <cell r="A45" t="str">
            <v>4.15</v>
          </cell>
          <cell r="B45" t="str">
            <v>Desarme y Reconstruccion de gaviones, reutilizando la piedra y malla</v>
          </cell>
          <cell r="C45" t="str">
            <v>m3</v>
          </cell>
          <cell r="D45">
            <v>56</v>
          </cell>
          <cell r="E45">
            <v>177419</v>
          </cell>
          <cell r="F45">
            <v>9935464</v>
          </cell>
          <cell r="G45">
            <v>67.2</v>
          </cell>
          <cell r="H45">
            <v>177419</v>
          </cell>
          <cell r="I45">
            <v>11922556.800000001</v>
          </cell>
          <cell r="J45">
            <v>183060.92420000001</v>
          </cell>
          <cell r="K45">
            <v>12301694.106240001</v>
          </cell>
          <cell r="L45">
            <v>190090.46368928</v>
          </cell>
          <cell r="M45">
            <v>12774079.159919618</v>
          </cell>
          <cell r="N45">
            <v>190090.46368928</v>
          </cell>
          <cell r="O45">
            <v>12774079.159919618</v>
          </cell>
          <cell r="P45">
            <v>56</v>
          </cell>
          <cell r="Q45">
            <v>177419</v>
          </cell>
          <cell r="R45">
            <v>9935464</v>
          </cell>
        </row>
        <row r="46">
          <cell r="A46" t="str">
            <v>4.16</v>
          </cell>
          <cell r="B46" t="str">
            <v>Desmonte y traslado de estructuras metalicas a Cúcuta</v>
          </cell>
          <cell r="C46" t="str">
            <v>kg</v>
          </cell>
          <cell r="D46">
            <v>8469</v>
          </cell>
          <cell r="E46">
            <v>2054</v>
          </cell>
          <cell r="F46">
            <v>17395326</v>
          </cell>
          <cell r="G46">
            <v>10162.799999999999</v>
          </cell>
          <cell r="H46">
            <v>2054</v>
          </cell>
          <cell r="I46">
            <v>20874391.199999999</v>
          </cell>
          <cell r="J46">
            <v>2119.3172</v>
          </cell>
          <cell r="K46">
            <v>21538196.840159997</v>
          </cell>
          <cell r="L46">
            <v>2200.69898048</v>
          </cell>
          <cell r="M46">
            <v>22365263.598822143</v>
          </cell>
          <cell r="N46">
            <v>2200.69898048</v>
          </cell>
          <cell r="O46">
            <v>22365263.598822143</v>
          </cell>
          <cell r="P46">
            <v>8469</v>
          </cell>
          <cell r="Q46">
            <v>2054</v>
          </cell>
          <cell r="R46">
            <v>17395326</v>
          </cell>
        </row>
        <row r="47">
          <cell r="A47" t="str">
            <v>4.17</v>
          </cell>
          <cell r="B47" t="str">
            <v>Carge y descarge de estrucutras metalicas ASTM A588 grado 50 345mpa</v>
          </cell>
          <cell r="C47" t="str">
            <v>kg</v>
          </cell>
          <cell r="D47">
            <v>8469</v>
          </cell>
          <cell r="E47">
            <v>10</v>
          </cell>
          <cell r="F47">
            <v>84690</v>
          </cell>
          <cell r="G47">
            <v>10162.799999999999</v>
          </cell>
          <cell r="H47">
            <v>10</v>
          </cell>
          <cell r="I47">
            <v>101628</v>
          </cell>
          <cell r="J47">
            <v>10.318000000000001</v>
          </cell>
          <cell r="K47">
            <v>104859.77040000001</v>
          </cell>
          <cell r="L47">
            <v>10.714211200000001</v>
          </cell>
          <cell r="M47">
            <v>108886.38558336001</v>
          </cell>
          <cell r="N47">
            <v>10.714211200000001</v>
          </cell>
          <cell r="O47">
            <v>108886.38558336001</v>
          </cell>
          <cell r="P47">
            <v>8469</v>
          </cell>
          <cell r="Q47">
            <v>10</v>
          </cell>
          <cell r="R47">
            <v>84690</v>
          </cell>
        </row>
        <row r="48">
          <cell r="A48">
            <v>5</v>
          </cell>
          <cell r="B48" t="str">
            <v>PUENTE K39+400 (CAÑO SALADO) Longitud:27.15m</v>
          </cell>
          <cell r="F48">
            <v>1149759916</v>
          </cell>
          <cell r="I48">
            <v>1409508427.6000001</v>
          </cell>
          <cell r="J48">
            <v>0</v>
          </cell>
          <cell r="K48">
            <v>1454330795.5976799</v>
          </cell>
          <cell r="L48">
            <v>0</v>
          </cell>
          <cell r="M48">
            <v>1510177098.1486309</v>
          </cell>
          <cell r="N48">
            <v>0</v>
          </cell>
          <cell r="O48">
            <v>1433382849.5388143</v>
          </cell>
          <cell r="R48">
            <v>1214949150.0642455</v>
          </cell>
        </row>
        <row r="49">
          <cell r="A49" t="str">
            <v>5.1</v>
          </cell>
          <cell r="B49" t="str">
            <v>Desmonte y traslado de estructuras metalicas a Petrolea</v>
          </cell>
          <cell r="C49" t="str">
            <v>kg</v>
          </cell>
          <cell r="D49">
            <v>28677</v>
          </cell>
          <cell r="E49">
            <v>1041</v>
          </cell>
          <cell r="F49">
            <v>29852757</v>
          </cell>
          <cell r="G49">
            <v>34412.400000000001</v>
          </cell>
          <cell r="H49">
            <v>1492</v>
          </cell>
          <cell r="I49">
            <v>51343300.800000004</v>
          </cell>
          <cell r="J49">
            <v>1539.4456</v>
          </cell>
          <cell r="K49">
            <v>52976017.765440002</v>
          </cell>
          <cell r="L49">
            <v>1598.56031104</v>
          </cell>
          <cell r="M49">
            <v>55010296.8476329</v>
          </cell>
          <cell r="N49">
            <v>1598.56031104</v>
          </cell>
          <cell r="O49">
            <v>55010296.8476329</v>
          </cell>
          <cell r="P49">
            <v>28677</v>
          </cell>
          <cell r="Q49">
            <v>1492</v>
          </cell>
          <cell r="R49">
            <v>42786084</v>
          </cell>
        </row>
        <row r="50">
          <cell r="A50" t="str">
            <v>5.2</v>
          </cell>
          <cell r="B50" t="str">
            <v>Demoliciones en concreto ciclopeo</v>
          </cell>
          <cell r="C50" t="str">
            <v>m3</v>
          </cell>
          <cell r="D50">
            <v>10</v>
          </cell>
          <cell r="E50">
            <v>112312</v>
          </cell>
          <cell r="F50">
            <v>1123120</v>
          </cell>
          <cell r="G50">
            <v>12</v>
          </cell>
          <cell r="H50">
            <v>118863</v>
          </cell>
          <cell r="I50">
            <v>1426356</v>
          </cell>
          <cell r="J50">
            <v>122642.84340000001</v>
          </cell>
          <cell r="K50">
            <v>1471714.1208000001</v>
          </cell>
          <cell r="L50">
            <v>127352.32858656</v>
          </cell>
          <cell r="M50">
            <v>1528227.9430387202</v>
          </cell>
          <cell r="N50">
            <v>127352.32858656</v>
          </cell>
          <cell r="O50">
            <v>1528227.9430387202</v>
          </cell>
          <cell r="P50">
            <v>10</v>
          </cell>
          <cell r="Q50">
            <v>118863</v>
          </cell>
          <cell r="R50">
            <v>1188630</v>
          </cell>
        </row>
        <row r="51">
          <cell r="A51" t="str">
            <v>5.3</v>
          </cell>
          <cell r="B51" t="str">
            <v>Localizacion, replanteo y control topografico</v>
          </cell>
          <cell r="C51" t="str">
            <v>m2</v>
          </cell>
          <cell r="D51">
            <v>485</v>
          </cell>
          <cell r="E51">
            <v>572</v>
          </cell>
          <cell r="F51">
            <v>277420</v>
          </cell>
          <cell r="G51">
            <v>582</v>
          </cell>
          <cell r="H51">
            <v>572</v>
          </cell>
          <cell r="I51">
            <v>332904</v>
          </cell>
          <cell r="J51">
            <v>590.18960000000004</v>
          </cell>
          <cell r="K51">
            <v>343490.34720000002</v>
          </cell>
          <cell r="L51">
            <v>612.85288064000008</v>
          </cell>
          <cell r="M51">
            <v>356680.37653248006</v>
          </cell>
          <cell r="N51">
            <v>612.85288064000008</v>
          </cell>
          <cell r="O51">
            <v>356680.37653248006</v>
          </cell>
          <cell r="P51">
            <v>485</v>
          </cell>
          <cell r="Q51">
            <v>572</v>
          </cell>
          <cell r="R51">
            <v>277420</v>
          </cell>
        </row>
        <row r="52">
          <cell r="A52" t="str">
            <v>5.4</v>
          </cell>
          <cell r="B52" t="str">
            <v>Excavacion para estructuras con maquina, incluye carge</v>
          </cell>
          <cell r="C52" t="str">
            <v>m3</v>
          </cell>
          <cell r="D52">
            <v>161</v>
          </cell>
          <cell r="E52">
            <v>7852</v>
          </cell>
          <cell r="F52">
            <v>1264172</v>
          </cell>
          <cell r="G52">
            <v>193.2</v>
          </cell>
          <cell r="H52">
            <v>8493</v>
          </cell>
          <cell r="I52">
            <v>1640847.5999999999</v>
          </cell>
          <cell r="J52">
            <v>8763.0774000000001</v>
          </cell>
          <cell r="K52">
            <v>1693026.5536799999</v>
          </cell>
          <cell r="L52">
            <v>9099.5795721600007</v>
          </cell>
          <cell r="M52">
            <v>1758038.7733413121</v>
          </cell>
          <cell r="N52">
            <v>9099.5795721600007</v>
          </cell>
          <cell r="O52">
            <v>1758038.7733413121</v>
          </cell>
          <cell r="P52">
            <v>161</v>
          </cell>
          <cell r="Q52">
            <v>8493</v>
          </cell>
          <cell r="R52">
            <v>1367373</v>
          </cell>
        </row>
        <row r="53">
          <cell r="A53" t="str">
            <v>5.5</v>
          </cell>
          <cell r="B53" t="str">
            <v>Solado en concreto 17,5mpa</v>
          </cell>
          <cell r="C53" t="str">
            <v>m3</v>
          </cell>
          <cell r="D53">
            <v>12</v>
          </cell>
          <cell r="E53">
            <v>586318</v>
          </cell>
          <cell r="F53">
            <v>7035816</v>
          </cell>
          <cell r="G53">
            <v>14.4</v>
          </cell>
          <cell r="H53">
            <v>586318</v>
          </cell>
          <cell r="I53">
            <v>8442979.2000000011</v>
          </cell>
          <cell r="J53">
            <v>604962.91240000003</v>
          </cell>
          <cell r="K53">
            <v>8711465.9385600016</v>
          </cell>
          <cell r="L53">
            <v>628193.48823616002</v>
          </cell>
          <cell r="M53">
            <v>9045986.2306007054</v>
          </cell>
          <cell r="N53">
            <v>628193.48823616002</v>
          </cell>
          <cell r="O53">
            <v>9045986.2306007054</v>
          </cell>
          <cell r="P53">
            <v>12</v>
          </cell>
          <cell r="Q53">
            <v>440280.393001622</v>
          </cell>
          <cell r="R53">
            <v>5283364.7160194637</v>
          </cell>
        </row>
        <row r="54">
          <cell r="A54" t="str">
            <v>5.6(9)</v>
          </cell>
          <cell r="B54" t="str">
            <v>Pila en concreto 24,5Mpa tremie, vaciado en sitio, Ø1,5mt, sistema Kely-maquina piloteadora, excavacion bajo agua</v>
          </cell>
          <cell r="C54" t="str">
            <v>ml</v>
          </cell>
          <cell r="D54">
            <v>120</v>
          </cell>
          <cell r="E54">
            <v>2957166</v>
          </cell>
          <cell r="F54">
            <v>354859920</v>
          </cell>
          <cell r="G54">
            <v>144</v>
          </cell>
          <cell r="H54">
            <v>2957166</v>
          </cell>
          <cell r="I54">
            <v>425831904</v>
          </cell>
          <cell r="J54">
            <v>3051203.8788000001</v>
          </cell>
          <cell r="K54">
            <v>439373358.54720002</v>
          </cell>
          <cell r="L54">
            <v>3168370.1077459198</v>
          </cell>
          <cell r="M54">
            <v>456245295.51541245</v>
          </cell>
          <cell r="N54">
            <v>2539262.7415490285</v>
          </cell>
          <cell r="O54">
            <v>365653834.78306013</v>
          </cell>
          <cell r="P54">
            <v>126</v>
          </cell>
          <cell r="Q54">
            <v>2539262.7415490285</v>
          </cell>
          <cell r="R54">
            <v>319947105.43517762</v>
          </cell>
        </row>
        <row r="55">
          <cell r="A55" t="str">
            <v>5.7</v>
          </cell>
          <cell r="B55" t="str">
            <v>Viga de cimentacion en concreto 28 Mpa</v>
          </cell>
          <cell r="C55" t="str">
            <v>m3</v>
          </cell>
          <cell r="D55">
            <v>94</v>
          </cell>
          <cell r="E55">
            <v>806144</v>
          </cell>
          <cell r="F55">
            <v>75777536</v>
          </cell>
          <cell r="G55">
            <v>112.8</v>
          </cell>
          <cell r="H55">
            <v>806144</v>
          </cell>
          <cell r="I55">
            <v>90933043.200000003</v>
          </cell>
          <cell r="J55">
            <v>831779.37920000008</v>
          </cell>
          <cell r="K55">
            <v>93824713.973760009</v>
          </cell>
          <cell r="L55">
            <v>863719.7073612801</v>
          </cell>
          <cell r="M55">
            <v>97427582.990352392</v>
          </cell>
          <cell r="N55">
            <v>1150091.9331160304</v>
          </cell>
          <cell r="O55">
            <v>129730370.05548823</v>
          </cell>
          <cell r="P55">
            <v>97.86</v>
          </cell>
          <cell r="Q55">
            <v>1150091.9331160304</v>
          </cell>
          <cell r="R55">
            <v>112547996.57473473</v>
          </cell>
        </row>
        <row r="56">
          <cell r="A56" t="str">
            <v>5.8</v>
          </cell>
          <cell r="B56" t="str">
            <v>Concreto 28Mpa para pantallas, tableros y placas de acceso</v>
          </cell>
          <cell r="C56" t="str">
            <v>m3</v>
          </cell>
          <cell r="D56">
            <v>165</v>
          </cell>
          <cell r="E56">
            <v>891408</v>
          </cell>
          <cell r="F56">
            <v>147082320</v>
          </cell>
          <cell r="G56">
            <v>198</v>
          </cell>
          <cell r="H56">
            <v>891408</v>
          </cell>
          <cell r="I56">
            <v>176498784</v>
          </cell>
          <cell r="J56">
            <v>919754.77439999999</v>
          </cell>
          <cell r="K56">
            <v>182111445.3312</v>
          </cell>
          <cell r="L56">
            <v>955073.35773695994</v>
          </cell>
          <cell r="M56">
            <v>189104524.83191806</v>
          </cell>
          <cell r="N56">
            <v>913250.59100013063</v>
          </cell>
          <cell r="O56">
            <v>180823617.01802588</v>
          </cell>
          <cell r="P56">
            <v>164.77</v>
          </cell>
          <cell r="Q56">
            <v>913250.59100013063</v>
          </cell>
          <cell r="R56">
            <v>150476299.87909153</v>
          </cell>
        </row>
        <row r="57">
          <cell r="A57" t="str">
            <v>5.9</v>
          </cell>
          <cell r="B57" t="str">
            <v>Concreto 24,5 MPa para muros, parapetos y losetas</v>
          </cell>
          <cell r="C57" t="str">
            <v>m3</v>
          </cell>
          <cell r="D57">
            <v>28</v>
          </cell>
          <cell r="E57">
            <v>865912</v>
          </cell>
          <cell r="F57">
            <v>24245536</v>
          </cell>
          <cell r="G57">
            <v>33.6</v>
          </cell>
          <cell r="H57">
            <v>865912</v>
          </cell>
          <cell r="I57">
            <v>29094643.200000003</v>
          </cell>
          <cell r="J57">
            <v>893448.00160000008</v>
          </cell>
          <cell r="K57">
            <v>30019852.853760004</v>
          </cell>
          <cell r="L57">
            <v>927756.40486144007</v>
          </cell>
          <cell r="M57">
            <v>31172615.203344386</v>
          </cell>
          <cell r="N57">
            <v>927756.40486144007</v>
          </cell>
          <cell r="O57">
            <v>31172615.203344386</v>
          </cell>
          <cell r="P57">
            <v>28</v>
          </cell>
          <cell r="Q57">
            <v>1150477.7767793464</v>
          </cell>
          <cell r="R57">
            <v>32213377.7498217</v>
          </cell>
        </row>
        <row r="58">
          <cell r="A58" t="str">
            <v>5.10</v>
          </cell>
          <cell r="B58" t="str">
            <v>Concreto 24,5 Mpa para zapatas, vigas y dentellones</v>
          </cell>
          <cell r="C58" t="str">
            <v>m3</v>
          </cell>
          <cell r="D58">
            <v>93</v>
          </cell>
          <cell r="E58">
            <v>817295</v>
          </cell>
          <cell r="F58">
            <v>76008435</v>
          </cell>
          <cell r="G58">
            <v>111.6</v>
          </cell>
          <cell r="H58">
            <v>817295</v>
          </cell>
          <cell r="I58">
            <v>91210122</v>
          </cell>
          <cell r="J58">
            <v>843284.98100000003</v>
          </cell>
          <cell r="K58">
            <v>94110603.879600003</v>
          </cell>
          <cell r="L58">
            <v>875667.12427040003</v>
          </cell>
          <cell r="M58">
            <v>97724451.068576634</v>
          </cell>
          <cell r="N58">
            <v>913250.59100013063</v>
          </cell>
          <cell r="O58">
            <v>101918765.95561457</v>
          </cell>
          <cell r="P58">
            <v>97.27</v>
          </cell>
          <cell r="Q58">
            <v>913250.59100013063</v>
          </cell>
          <cell r="R58">
            <v>88831884.986582696</v>
          </cell>
        </row>
        <row r="59">
          <cell r="A59" t="str">
            <v>5.11</v>
          </cell>
          <cell r="B59" t="str">
            <v>Drenaje de tablero 4" L=20cm, con rejilla</v>
          </cell>
          <cell r="C59" t="str">
            <v>un</v>
          </cell>
          <cell r="D59">
            <v>28</v>
          </cell>
          <cell r="E59">
            <v>23962</v>
          </cell>
          <cell r="F59">
            <v>670936</v>
          </cell>
          <cell r="G59">
            <v>33.6</v>
          </cell>
          <cell r="H59">
            <v>23962</v>
          </cell>
          <cell r="I59">
            <v>805123.20000000007</v>
          </cell>
          <cell r="J59">
            <v>24723.991600000001</v>
          </cell>
          <cell r="K59">
            <v>830726.11776000005</v>
          </cell>
          <cell r="L59">
            <v>25673.392877440001</v>
          </cell>
          <cell r="M59">
            <v>862626.00068198412</v>
          </cell>
          <cell r="N59">
            <v>25673.392877440001</v>
          </cell>
          <cell r="O59">
            <v>862626.00068198412</v>
          </cell>
          <cell r="P59">
            <v>28</v>
          </cell>
          <cell r="Q59">
            <v>23962</v>
          </cell>
          <cell r="R59">
            <v>670936</v>
          </cell>
        </row>
        <row r="60">
          <cell r="A60" t="str">
            <v>5.12</v>
          </cell>
          <cell r="B60" t="str">
            <v>Baranda tipo New Jersey en concreto 210 Kg/Cm2</v>
          </cell>
          <cell r="C60" t="str">
            <v>m3</v>
          </cell>
          <cell r="D60">
            <v>11</v>
          </cell>
          <cell r="E60">
            <v>957350</v>
          </cell>
          <cell r="F60">
            <v>10530850</v>
          </cell>
          <cell r="G60">
            <v>13.2</v>
          </cell>
          <cell r="H60">
            <v>957350</v>
          </cell>
          <cell r="I60">
            <v>12637020</v>
          </cell>
          <cell r="J60">
            <v>987793.7300000001</v>
          </cell>
          <cell r="K60">
            <v>13038877.236000001</v>
          </cell>
          <cell r="L60">
            <v>1025725.0092320001</v>
          </cell>
          <cell r="M60">
            <v>13539570.1218624</v>
          </cell>
          <cell r="N60">
            <v>1025725.0092320001</v>
          </cell>
          <cell r="O60">
            <v>13539570.1218624</v>
          </cell>
          <cell r="P60">
            <v>11</v>
          </cell>
          <cell r="Q60">
            <v>1352991.9973757409</v>
          </cell>
          <cell r="R60">
            <v>14882911.97113315</v>
          </cell>
        </row>
        <row r="61">
          <cell r="A61" t="str">
            <v>5.13</v>
          </cell>
          <cell r="B61" t="str">
            <v>Anden loza en concreto 21 Mpa Ancho=1,0mt e=12cm + aligeramiento, incluye refuerzo (puente)</v>
          </cell>
          <cell r="C61" t="str">
            <v>ml</v>
          </cell>
          <cell r="D61">
            <v>87</v>
          </cell>
          <cell r="E61">
            <v>154596</v>
          </cell>
          <cell r="F61">
            <v>13449852</v>
          </cell>
          <cell r="G61">
            <v>104.4</v>
          </cell>
          <cell r="H61">
            <v>154596</v>
          </cell>
          <cell r="I61">
            <v>16139822.4</v>
          </cell>
          <cell r="J61">
            <v>159512.15280000001</v>
          </cell>
          <cell r="K61">
            <v>16653068.752320003</v>
          </cell>
          <cell r="L61">
            <v>165637.41946752</v>
          </cell>
          <cell r="M61">
            <v>17292546.592409089</v>
          </cell>
          <cell r="N61">
            <v>165637.41946752</v>
          </cell>
          <cell r="O61">
            <v>17292546.592409089</v>
          </cell>
          <cell r="P61">
            <v>87</v>
          </cell>
          <cell r="Q61">
            <v>172857.63988954021</v>
          </cell>
          <cell r="R61">
            <v>15038614.670389999</v>
          </cell>
        </row>
        <row r="62">
          <cell r="A62" t="str">
            <v>5.14</v>
          </cell>
          <cell r="B62" t="str">
            <v>Acero de refuerzo 4.200kg/cm2 (60.000psi) corte, figurado y colocacion</v>
          </cell>
          <cell r="C62" t="str">
            <v>kg</v>
          </cell>
          <cell r="D62">
            <v>72334</v>
          </cell>
          <cell r="E62">
            <v>5077</v>
          </cell>
          <cell r="F62">
            <v>367239718</v>
          </cell>
          <cell r="G62">
            <v>86800.8</v>
          </cell>
          <cell r="H62">
            <v>5171</v>
          </cell>
          <cell r="I62">
            <v>448846936.80000001</v>
          </cell>
          <cell r="J62">
            <v>5335.4378000000006</v>
          </cell>
          <cell r="K62">
            <v>463120269.39024007</v>
          </cell>
          <cell r="L62">
            <v>5540.3186115200006</v>
          </cell>
          <cell r="M62">
            <v>480904087.73482525</v>
          </cell>
          <cell r="N62">
            <v>5374.2028382120807</v>
          </cell>
          <cell r="O62">
            <v>466485105.7190792</v>
          </cell>
          <cell r="P62">
            <v>72391.100000000006</v>
          </cell>
          <cell r="Q62">
            <v>5374.2028382120807</v>
          </cell>
          <cell r="R62">
            <v>389044455.0812946</v>
          </cell>
        </row>
        <row r="63">
          <cell r="A63" t="str">
            <v>5.15</v>
          </cell>
          <cell r="B63" t="str">
            <v>Estructura baranda tubo metalico Ø2" para peaton, h=1,2 fy322 psi, cuatro lineas de tubos</v>
          </cell>
          <cell r="C63" t="str">
            <v>ml</v>
          </cell>
          <cell r="D63">
            <v>87</v>
          </cell>
          <cell r="E63">
            <v>280610</v>
          </cell>
          <cell r="F63">
            <v>24413070</v>
          </cell>
          <cell r="G63">
            <v>104.4</v>
          </cell>
          <cell r="H63">
            <v>280610</v>
          </cell>
          <cell r="I63">
            <v>29295684</v>
          </cell>
          <cell r="J63">
            <v>289533.39799999999</v>
          </cell>
          <cell r="K63">
            <v>30227286.751200002</v>
          </cell>
          <cell r="L63">
            <v>300651.48048319999</v>
          </cell>
          <cell r="M63">
            <v>31388014.56244608</v>
          </cell>
          <cell r="N63">
            <v>300651.48048319999</v>
          </cell>
          <cell r="O63">
            <v>31388014.56244608</v>
          </cell>
          <cell r="P63">
            <v>87</v>
          </cell>
          <cell r="Q63">
            <v>280610</v>
          </cell>
          <cell r="R63">
            <v>24413070</v>
          </cell>
        </row>
        <row r="64">
          <cell r="A64" t="str">
            <v>5.16</v>
          </cell>
          <cell r="B64" t="str">
            <v>Estructura baranda metalica Ø2" para peaton, h=1,2 fy322 psi, de un solo tubo, incrustado muro</v>
          </cell>
          <cell r="C64" t="str">
            <v>ml</v>
          </cell>
          <cell r="D64">
            <v>87</v>
          </cell>
          <cell r="E64">
            <v>107327</v>
          </cell>
          <cell r="F64">
            <v>9337449</v>
          </cell>
          <cell r="G64">
            <v>104.4</v>
          </cell>
          <cell r="H64">
            <v>107327</v>
          </cell>
          <cell r="I64">
            <v>11204938.800000001</v>
          </cell>
          <cell r="J64">
            <v>110739.99860000001</v>
          </cell>
          <cell r="K64">
            <v>11561255.853840001</v>
          </cell>
          <cell r="L64">
            <v>114992.41454624</v>
          </cell>
          <cell r="M64">
            <v>12005208.078627458</v>
          </cell>
          <cell r="N64">
            <v>114992.41454624</v>
          </cell>
          <cell r="O64">
            <v>12005208.078627458</v>
          </cell>
          <cell r="P64">
            <v>87</v>
          </cell>
          <cell r="Q64">
            <v>107327</v>
          </cell>
          <cell r="R64">
            <v>9337449</v>
          </cell>
        </row>
        <row r="65">
          <cell r="A65" t="str">
            <v>5.17</v>
          </cell>
          <cell r="B65" t="str">
            <v>Anclaje refuerzo con varilla Ø½" 60.000 PSI L=0,50mt, unida con resina epóxica</v>
          </cell>
          <cell r="C65" t="str">
            <v>un</v>
          </cell>
          <cell r="D65">
            <v>200</v>
          </cell>
          <cell r="E65">
            <v>12299</v>
          </cell>
          <cell r="F65">
            <v>2459800</v>
          </cell>
          <cell r="G65">
            <v>240</v>
          </cell>
          <cell r="H65">
            <v>12299</v>
          </cell>
          <cell r="I65">
            <v>2951760</v>
          </cell>
          <cell r="J65">
            <v>12690.108200000001</v>
          </cell>
          <cell r="K65">
            <v>3045625.9680000003</v>
          </cell>
          <cell r="L65">
            <v>13177.408354880001</v>
          </cell>
          <cell r="M65">
            <v>3162578.0051712003</v>
          </cell>
          <cell r="N65">
            <v>13177.408354880001</v>
          </cell>
          <cell r="O65">
            <v>3162578.0051712003</v>
          </cell>
          <cell r="P65">
            <v>200</v>
          </cell>
          <cell r="Q65">
            <v>12299</v>
          </cell>
          <cell r="R65">
            <v>2459800</v>
          </cell>
        </row>
        <row r="66">
          <cell r="A66" t="str">
            <v>5.18</v>
          </cell>
          <cell r="B66" t="str">
            <v>Transporte en volqueta, material nuevo, de excavacion, derrumbes y demoliciones</v>
          </cell>
          <cell r="C66" t="str">
            <v>m3/km</v>
          </cell>
          <cell r="D66">
            <v>1066</v>
          </cell>
          <cell r="E66">
            <v>1397</v>
          </cell>
          <cell r="F66">
            <v>1489202</v>
          </cell>
          <cell r="G66">
            <v>5330</v>
          </cell>
          <cell r="H66">
            <v>1445</v>
          </cell>
          <cell r="I66">
            <v>7701850</v>
          </cell>
          <cell r="J66">
            <v>1490.951</v>
          </cell>
          <cell r="K66">
            <v>7946768.8300000001</v>
          </cell>
          <cell r="L66">
            <v>1548.2035184000001</v>
          </cell>
          <cell r="M66">
            <v>8251924.753072001</v>
          </cell>
          <cell r="N66">
            <v>1548.2035184000001</v>
          </cell>
          <cell r="O66">
            <v>8251924.753072001</v>
          </cell>
          <cell r="P66">
            <v>1066</v>
          </cell>
          <cell r="Q66">
            <v>1445</v>
          </cell>
          <cell r="R66">
            <v>1540370</v>
          </cell>
        </row>
        <row r="67">
          <cell r="A67" t="str">
            <v>5.19</v>
          </cell>
          <cell r="B67" t="str">
            <v>Prueba de carga estatica, para puentes</v>
          </cell>
          <cell r="C67" t="str">
            <v>un</v>
          </cell>
          <cell r="D67">
            <v>1</v>
          </cell>
          <cell r="E67">
            <v>1462110</v>
          </cell>
          <cell r="F67">
            <v>1462110</v>
          </cell>
          <cell r="G67">
            <v>1.2</v>
          </cell>
          <cell r="H67">
            <v>1462110</v>
          </cell>
          <cell r="I67">
            <v>1754532</v>
          </cell>
          <cell r="J67">
            <v>1508605.098</v>
          </cell>
          <cell r="K67">
            <v>1810326.1176</v>
          </cell>
          <cell r="L67">
            <v>1566535.5337632</v>
          </cell>
          <cell r="M67">
            <v>1879842.6405158399</v>
          </cell>
          <cell r="N67">
            <v>1566535.5337632</v>
          </cell>
          <cell r="O67">
            <v>1879842.6405158399</v>
          </cell>
          <cell r="P67">
            <v>1</v>
          </cell>
          <cell r="Q67">
            <v>1462110</v>
          </cell>
          <cell r="R67">
            <v>1462110</v>
          </cell>
        </row>
        <row r="68">
          <cell r="A68" t="str">
            <v>5.20</v>
          </cell>
          <cell r="B68" t="str">
            <v>Pre-Prueba de carga estatica, para puentes</v>
          </cell>
          <cell r="C68" t="str">
            <v>un</v>
          </cell>
          <cell r="D68">
            <v>1</v>
          </cell>
          <cell r="E68">
            <v>1179897</v>
          </cell>
          <cell r="F68">
            <v>1179897</v>
          </cell>
          <cell r="G68">
            <v>1.2</v>
          </cell>
          <cell r="H68">
            <v>1179897</v>
          </cell>
          <cell r="I68">
            <v>1415876.4</v>
          </cell>
          <cell r="J68">
            <v>1217417.7246000001</v>
          </cell>
          <cell r="K68">
            <v>1460901.2695200001</v>
          </cell>
          <cell r="L68">
            <v>1264166.5652246401</v>
          </cell>
          <cell r="M68">
            <v>1516999.8782695681</v>
          </cell>
          <cell r="N68">
            <v>1264166.5652246401</v>
          </cell>
          <cell r="O68">
            <v>1516999.8782695681</v>
          </cell>
          <cell r="P68">
            <v>1</v>
          </cell>
          <cell r="Q68">
            <v>1179897</v>
          </cell>
          <cell r="R68">
            <v>1179897</v>
          </cell>
        </row>
        <row r="69">
          <cell r="A69">
            <v>6</v>
          </cell>
          <cell r="B69" t="str">
            <v>MURO DE ACOMPAÑAMIENTO. Altura: 5m Longitud: 8m (Son Cuatro)</v>
          </cell>
          <cell r="F69">
            <v>204534414</v>
          </cell>
          <cell r="I69">
            <v>262969432.40000004</v>
          </cell>
          <cell r="J69">
            <v>0</v>
          </cell>
          <cell r="K69">
            <v>271331860.35032004</v>
          </cell>
          <cell r="L69">
            <v>0</v>
          </cell>
          <cell r="M69">
            <v>281751003.78777236</v>
          </cell>
          <cell r="N69">
            <v>0</v>
          </cell>
          <cell r="O69">
            <v>281751003.78777236</v>
          </cell>
          <cell r="R69">
            <v>243488869.53487372</v>
          </cell>
        </row>
        <row r="70">
          <cell r="A70" t="str">
            <v>6.1</v>
          </cell>
          <cell r="B70" t="str">
            <v>Localizacion, replanteo y control topografico</v>
          </cell>
          <cell r="C70" t="str">
            <v>m2</v>
          </cell>
          <cell r="D70">
            <v>162</v>
          </cell>
          <cell r="E70">
            <v>572</v>
          </cell>
          <cell r="F70">
            <v>92664</v>
          </cell>
          <cell r="G70">
            <v>194.4</v>
          </cell>
          <cell r="H70">
            <v>572</v>
          </cell>
          <cell r="I70">
            <v>111196.8</v>
          </cell>
          <cell r="J70">
            <v>590.18960000000004</v>
          </cell>
          <cell r="K70">
            <v>114732.85824000002</v>
          </cell>
          <cell r="L70">
            <v>612.85288064000008</v>
          </cell>
          <cell r="M70">
            <v>119138.59999641601</v>
          </cell>
          <cell r="N70">
            <v>612.85288064000008</v>
          </cell>
          <cell r="O70">
            <v>119138.59999641601</v>
          </cell>
          <cell r="P70">
            <v>162</v>
          </cell>
          <cell r="Q70">
            <v>572</v>
          </cell>
          <cell r="R70">
            <v>92664</v>
          </cell>
        </row>
        <row r="71">
          <cell r="A71" t="str">
            <v>6.2</v>
          </cell>
          <cell r="B71" t="str">
            <v>Excavacion para estructuras con maquina, incluye carge</v>
          </cell>
          <cell r="C71" t="str">
            <v>m3</v>
          </cell>
          <cell r="D71">
            <v>385</v>
          </cell>
          <cell r="E71">
            <v>7852</v>
          </cell>
          <cell r="F71">
            <v>3023020</v>
          </cell>
          <cell r="G71">
            <v>462</v>
          </cell>
          <cell r="H71">
            <v>8493</v>
          </cell>
          <cell r="I71">
            <v>3923766</v>
          </cell>
          <cell r="J71">
            <v>8763.0774000000001</v>
          </cell>
          <cell r="K71">
            <v>4048541.7588</v>
          </cell>
          <cell r="L71">
            <v>9099.5795721600007</v>
          </cell>
          <cell r="M71">
            <v>4204005.7623379203</v>
          </cell>
          <cell r="N71">
            <v>9099.5795721600007</v>
          </cell>
          <cell r="O71">
            <v>4204005.7623379203</v>
          </cell>
          <cell r="P71">
            <v>385</v>
          </cell>
          <cell r="Q71">
            <v>8493</v>
          </cell>
          <cell r="R71">
            <v>3269805</v>
          </cell>
        </row>
        <row r="72">
          <cell r="A72" t="str">
            <v>6.3</v>
          </cell>
          <cell r="B72" t="str">
            <v>Concreto ciclopeo para piso y solados</v>
          </cell>
          <cell r="C72" t="str">
            <v>m3</v>
          </cell>
          <cell r="D72">
            <v>73</v>
          </cell>
          <cell r="E72">
            <v>391226</v>
          </cell>
          <cell r="F72">
            <v>28559498</v>
          </cell>
          <cell r="G72">
            <v>87.6</v>
          </cell>
          <cell r="H72">
            <v>391226</v>
          </cell>
          <cell r="I72">
            <v>34271397.600000001</v>
          </cell>
          <cell r="J72">
            <v>403666.98680000001</v>
          </cell>
          <cell r="K72">
            <v>35361228.043679997</v>
          </cell>
          <cell r="L72">
            <v>419167.79909312003</v>
          </cell>
          <cell r="M72">
            <v>36719099.200557314</v>
          </cell>
          <cell r="N72">
            <v>419167.79909312003</v>
          </cell>
          <cell r="O72">
            <v>36719099.200557314</v>
          </cell>
          <cell r="P72">
            <v>73</v>
          </cell>
          <cell r="Q72">
            <v>391226</v>
          </cell>
          <cell r="R72">
            <v>28559498</v>
          </cell>
        </row>
        <row r="73">
          <cell r="A73" t="str">
            <v>6.4(9)</v>
          </cell>
          <cell r="B73" t="str">
            <v>Concreto 24,5 MPa para muros, parapetos y losetas</v>
          </cell>
          <cell r="C73" t="str">
            <v>m3</v>
          </cell>
          <cell r="D73">
            <v>132</v>
          </cell>
          <cell r="E73">
            <v>865912</v>
          </cell>
          <cell r="F73">
            <v>114300384</v>
          </cell>
          <cell r="G73">
            <v>158.4</v>
          </cell>
          <cell r="H73">
            <v>865912</v>
          </cell>
          <cell r="I73">
            <v>137160460.80000001</v>
          </cell>
          <cell r="J73">
            <v>893448.00160000008</v>
          </cell>
          <cell r="K73">
            <v>141522163.45344001</v>
          </cell>
          <cell r="L73">
            <v>927756.40486144007</v>
          </cell>
          <cell r="M73">
            <v>146956614.53005213</v>
          </cell>
          <cell r="N73">
            <v>927756.40486144007</v>
          </cell>
          <cell r="O73">
            <v>146956614.53005213</v>
          </cell>
          <cell r="P73">
            <v>132</v>
          </cell>
          <cell r="Q73">
            <v>1150477.7767793464</v>
          </cell>
          <cell r="R73">
            <v>151863066.53487372</v>
          </cell>
        </row>
        <row r="74">
          <cell r="A74" t="str">
            <v>6.5</v>
          </cell>
          <cell r="B74" t="str">
            <v>Acero de refuerzo 4.200kg/cm2 (60.000psi) corte, figurado y colocacion</v>
          </cell>
          <cell r="C74" t="str">
            <v>kg</v>
          </cell>
          <cell r="D74">
            <v>10706</v>
          </cell>
          <cell r="E74">
            <v>5077</v>
          </cell>
          <cell r="F74">
            <v>54354362</v>
          </cell>
          <cell r="G74">
            <v>12847.2</v>
          </cell>
          <cell r="H74">
            <v>5171</v>
          </cell>
          <cell r="I74">
            <v>66432871.200000003</v>
          </cell>
          <cell r="J74">
            <v>5335.4378000000006</v>
          </cell>
          <cell r="K74">
            <v>68545436.504160017</v>
          </cell>
          <cell r="L74">
            <v>5540.3186115200006</v>
          </cell>
          <cell r="M74">
            <v>71177581.26591976</v>
          </cell>
          <cell r="N74">
            <v>5540.3186115200006</v>
          </cell>
          <cell r="O74">
            <v>71177581.26591976</v>
          </cell>
          <cell r="P74">
            <v>10706</v>
          </cell>
          <cell r="Q74">
            <v>5171</v>
          </cell>
          <cell r="R74">
            <v>55360726</v>
          </cell>
        </row>
        <row r="75">
          <cell r="A75" t="str">
            <v>6.6</v>
          </cell>
          <cell r="B75" t="str">
            <v>Tubo pvc Ø2´´ sanitario, para paso de lloraderos</v>
          </cell>
          <cell r="C75" t="str">
            <v>ml</v>
          </cell>
          <cell r="D75">
            <v>15</v>
          </cell>
          <cell r="E75">
            <v>11330</v>
          </cell>
          <cell r="F75">
            <v>169950</v>
          </cell>
          <cell r="G75">
            <v>18</v>
          </cell>
          <cell r="H75">
            <v>11330</v>
          </cell>
          <cell r="I75">
            <v>203940</v>
          </cell>
          <cell r="J75">
            <v>11690.294</v>
          </cell>
          <cell r="K75">
            <v>210425.29199999999</v>
          </cell>
          <cell r="L75">
            <v>12139.2012896</v>
          </cell>
          <cell r="M75">
            <v>218505.62321279998</v>
          </cell>
          <cell r="N75">
            <v>12139.2012896</v>
          </cell>
          <cell r="O75">
            <v>218505.62321279998</v>
          </cell>
          <cell r="P75">
            <v>15</v>
          </cell>
          <cell r="Q75">
            <v>11330</v>
          </cell>
          <cell r="R75">
            <v>169950</v>
          </cell>
        </row>
        <row r="76">
          <cell r="A76" t="str">
            <v>6.7</v>
          </cell>
          <cell r="B76" t="str">
            <v>Transporte en volqueta, material nuevo, de excavacion, derrumbes y demoliciones</v>
          </cell>
          <cell r="C76" t="str">
            <v>m3/km</v>
          </cell>
          <cell r="D76">
            <v>2888</v>
          </cell>
          <cell r="E76">
            <v>1397</v>
          </cell>
          <cell r="F76">
            <v>4034536</v>
          </cell>
          <cell r="G76">
            <v>14440</v>
          </cell>
          <cell r="H76">
            <v>1445</v>
          </cell>
          <cell r="I76">
            <v>20865800</v>
          </cell>
          <cell r="J76">
            <v>1490.951</v>
          </cell>
          <cell r="K76">
            <v>21529332.440000001</v>
          </cell>
          <cell r="L76">
            <v>1548.2035184000001</v>
          </cell>
          <cell r="M76">
            <v>22356058.805696003</v>
          </cell>
          <cell r="N76">
            <v>1548.2035184000001</v>
          </cell>
          <cell r="O76">
            <v>22356058.805696003</v>
          </cell>
          <cell r="P76">
            <v>2888</v>
          </cell>
          <cell r="Q76">
            <v>1445</v>
          </cell>
          <cell r="R76">
            <v>4173160</v>
          </cell>
        </row>
        <row r="77">
          <cell r="A77">
            <v>7</v>
          </cell>
          <cell r="B77" t="str">
            <v>OBRAS DE ACCESO Y AMPLIACIÓN DE BANCA</v>
          </cell>
          <cell r="F77">
            <v>2665791475</v>
          </cell>
          <cell r="I77">
            <v>3199057367.8000002</v>
          </cell>
          <cell r="J77">
            <v>0</v>
          </cell>
          <cell r="K77">
            <v>3300787392.0960402</v>
          </cell>
          <cell r="L77">
            <v>0</v>
          </cell>
          <cell r="M77">
            <v>3427537627.9525285</v>
          </cell>
          <cell r="N77">
            <v>0</v>
          </cell>
          <cell r="O77">
            <v>4439575801.7229328</v>
          </cell>
          <cell r="R77">
            <v>3669282823.3753653</v>
          </cell>
        </row>
        <row r="78">
          <cell r="A78" t="str">
            <v>7.1</v>
          </cell>
          <cell r="B78" t="str">
            <v>CONSTRUCCIÓN DE TERRAPLÉN PARA ACCESO AL PUENTE Longitud 410m K39+310 - K39+720</v>
          </cell>
          <cell r="F78">
            <v>2665791475</v>
          </cell>
          <cell r="I78">
            <v>3199057367.8000002</v>
          </cell>
          <cell r="J78">
            <v>0</v>
          </cell>
          <cell r="K78">
            <v>3300787392.0960402</v>
          </cell>
          <cell r="L78">
            <v>0</v>
          </cell>
          <cell r="M78">
            <v>3427537627.9525285</v>
          </cell>
          <cell r="N78">
            <v>0</v>
          </cell>
          <cell r="O78">
            <v>4439575801.7229328</v>
          </cell>
          <cell r="R78">
            <v>3669282823.3753653</v>
          </cell>
        </row>
        <row r="79">
          <cell r="A79" t="str">
            <v>7.1.1</v>
          </cell>
          <cell r="B79" t="str">
            <v>Localizacion, replanteo y control topografico</v>
          </cell>
          <cell r="C79" t="str">
            <v>m2</v>
          </cell>
          <cell r="D79">
            <v>4980</v>
          </cell>
          <cell r="E79">
            <v>572</v>
          </cell>
          <cell r="F79">
            <v>2848560</v>
          </cell>
          <cell r="G79">
            <v>5976</v>
          </cell>
          <cell r="H79">
            <v>572</v>
          </cell>
          <cell r="I79">
            <v>3418272</v>
          </cell>
          <cell r="J79">
            <v>590.18960000000004</v>
          </cell>
          <cell r="K79">
            <v>3526973.0496</v>
          </cell>
          <cell r="L79">
            <v>612.85288064000008</v>
          </cell>
          <cell r="M79">
            <v>3662408.8147046403</v>
          </cell>
          <cell r="N79">
            <v>612.85288064000008</v>
          </cell>
          <cell r="O79">
            <v>3662408.8147046403</v>
          </cell>
          <cell r="P79">
            <v>4980</v>
          </cell>
          <cell r="Q79">
            <v>572</v>
          </cell>
          <cell r="R79">
            <v>2848560</v>
          </cell>
        </row>
        <row r="80">
          <cell r="A80" t="str">
            <v>7.1.2</v>
          </cell>
          <cell r="B80" t="str">
            <v>Mejoramiento sub rasante con piedra rajon extendida, con transporte</v>
          </cell>
          <cell r="C80" t="str">
            <v>m3</v>
          </cell>
          <cell r="D80">
            <v>1851</v>
          </cell>
          <cell r="E80">
            <v>137461</v>
          </cell>
          <cell r="F80">
            <v>254440311</v>
          </cell>
          <cell r="G80">
            <v>2221</v>
          </cell>
          <cell r="H80">
            <v>137461</v>
          </cell>
          <cell r="I80">
            <v>305300881</v>
          </cell>
          <cell r="J80">
            <v>141832.2598</v>
          </cell>
          <cell r="K80">
            <v>315009449.0158</v>
          </cell>
          <cell r="L80">
            <v>147278.61857632</v>
          </cell>
          <cell r="M80">
            <v>327105811.85800672</v>
          </cell>
          <cell r="N80">
            <v>193404.29405038877</v>
          </cell>
          <cell r="O80">
            <v>429550937.08591342</v>
          </cell>
          <cell r="P80">
            <v>1736.56</v>
          </cell>
          <cell r="Q80">
            <v>193404.29405038877</v>
          </cell>
          <cell r="R80">
            <v>335858160.8761431</v>
          </cell>
        </row>
        <row r="81">
          <cell r="A81" t="str">
            <v>7.1.3</v>
          </cell>
          <cell r="B81" t="str">
            <v>Relleno con material filtrante extendida, humedecida y compactada</v>
          </cell>
          <cell r="C81" t="str">
            <v>m3</v>
          </cell>
          <cell r="D81">
            <v>976</v>
          </cell>
          <cell r="E81">
            <v>136447</v>
          </cell>
          <cell r="F81">
            <v>133172272</v>
          </cell>
          <cell r="G81">
            <v>1171.2</v>
          </cell>
          <cell r="H81">
            <v>136447</v>
          </cell>
          <cell r="I81">
            <v>159806726.40000001</v>
          </cell>
          <cell r="J81">
            <v>140786.01459999999</v>
          </cell>
          <cell r="K81">
            <v>164888580.29951999</v>
          </cell>
          <cell r="L81">
            <v>146192.19756063999</v>
          </cell>
          <cell r="M81">
            <v>171220301.78302157</v>
          </cell>
          <cell r="N81">
            <v>202597.20410042934</v>
          </cell>
          <cell r="O81">
            <v>237281845.44242287</v>
          </cell>
          <cell r="P81">
            <v>976</v>
          </cell>
          <cell r="Q81">
            <v>202597.20410042934</v>
          </cell>
          <cell r="R81">
            <v>197734871.20201904</v>
          </cell>
        </row>
        <row r="82">
          <cell r="A82" t="str">
            <v>7.1.4</v>
          </cell>
          <cell r="B82" t="str">
            <v>Manto Geotextil no tejido 1600, 467kn</v>
          </cell>
          <cell r="C82" t="str">
            <v>m2</v>
          </cell>
          <cell r="D82">
            <v>8405</v>
          </cell>
          <cell r="E82">
            <v>8344</v>
          </cell>
          <cell r="F82">
            <v>70131320</v>
          </cell>
          <cell r="G82">
            <v>10086</v>
          </cell>
          <cell r="H82">
            <v>8344</v>
          </cell>
          <cell r="I82">
            <v>84157584</v>
          </cell>
          <cell r="J82">
            <v>8609.3392000000003</v>
          </cell>
          <cell r="K82">
            <v>86833795.171200007</v>
          </cell>
          <cell r="L82">
            <v>8939.9378252799997</v>
          </cell>
          <cell r="M82">
            <v>90168212.905774072</v>
          </cell>
          <cell r="N82">
            <v>8939.9378252799997</v>
          </cell>
          <cell r="O82">
            <v>90168212.905774072</v>
          </cell>
          <cell r="P82">
            <v>8405</v>
          </cell>
          <cell r="Q82">
            <v>8344</v>
          </cell>
          <cell r="R82">
            <v>70131320</v>
          </cell>
        </row>
        <row r="83">
          <cell r="A83" t="str">
            <v>7.1.5</v>
          </cell>
          <cell r="B83" t="str">
            <v>Relleno para terraplen de acceso, suministro y compactado</v>
          </cell>
          <cell r="C83" t="str">
            <v>m3</v>
          </cell>
          <cell r="D83">
            <v>6670</v>
          </cell>
          <cell r="E83">
            <v>58794</v>
          </cell>
          <cell r="F83">
            <v>392155980</v>
          </cell>
          <cell r="G83">
            <v>8004</v>
          </cell>
          <cell r="H83">
            <v>58794</v>
          </cell>
          <cell r="I83">
            <v>470587176</v>
          </cell>
          <cell r="J83">
            <v>60663.6492</v>
          </cell>
          <cell r="K83">
            <v>485551848.19679999</v>
          </cell>
          <cell r="L83">
            <v>62993.133329279997</v>
          </cell>
          <cell r="M83">
            <v>504197039.16755712</v>
          </cell>
          <cell r="N83">
            <v>168156.47340525241</v>
          </cell>
          <cell r="O83">
            <v>1345924413.1356404</v>
          </cell>
          <cell r="P83">
            <v>6669.14</v>
          </cell>
          <cell r="Q83">
            <v>168156.47340525241</v>
          </cell>
          <cell r="R83">
            <v>1121459063.0459051</v>
          </cell>
        </row>
        <row r="84">
          <cell r="A84" t="str">
            <v>7.1.6</v>
          </cell>
          <cell r="B84" t="str">
            <v>Manto geotextil tejido R-41Kn/m para muro tierra armada</v>
          </cell>
          <cell r="C84" t="str">
            <v>m2</v>
          </cell>
          <cell r="D84">
            <v>9120</v>
          </cell>
          <cell r="E84">
            <v>9508</v>
          </cell>
          <cell r="F84">
            <v>86712960</v>
          </cell>
          <cell r="G84">
            <v>10944</v>
          </cell>
          <cell r="H84">
            <v>9508</v>
          </cell>
          <cell r="I84">
            <v>104055552</v>
          </cell>
          <cell r="J84">
            <v>9810.3544000000002</v>
          </cell>
          <cell r="K84">
            <v>107364518.5536</v>
          </cell>
          <cell r="L84">
            <v>10187.07200896</v>
          </cell>
          <cell r="M84">
            <v>111487316.06605823</v>
          </cell>
          <cell r="N84">
            <v>10911.261816094366</v>
          </cell>
          <cell r="O84">
            <v>119412849.31533673</v>
          </cell>
          <cell r="P84">
            <v>9470.2099999999991</v>
          </cell>
          <cell r="Q84">
            <v>10911.261816094366</v>
          </cell>
          <cell r="R84">
            <v>103331940.76339501</v>
          </cell>
        </row>
        <row r="85">
          <cell r="A85" t="str">
            <v>7.1.7</v>
          </cell>
          <cell r="B85" t="str">
            <v>Cubrir talud con geomanto permanente de polypropileno y fajina</v>
          </cell>
          <cell r="C85" t="str">
            <v>m2</v>
          </cell>
          <cell r="D85">
            <v>1164</v>
          </cell>
          <cell r="E85">
            <v>68724</v>
          </cell>
          <cell r="F85">
            <v>79994736</v>
          </cell>
          <cell r="G85">
            <v>1396.8</v>
          </cell>
          <cell r="H85">
            <v>68724</v>
          </cell>
          <cell r="I85">
            <v>95993683.200000003</v>
          </cell>
          <cell r="J85">
            <v>70909.423200000005</v>
          </cell>
          <cell r="K85">
            <v>99046282.325760007</v>
          </cell>
          <cell r="L85">
            <v>73632.345050880002</v>
          </cell>
          <cell r="M85">
            <v>102849659.56706919</v>
          </cell>
          <cell r="N85">
            <v>73632.345050880002</v>
          </cell>
          <cell r="O85">
            <v>102849659.56706919</v>
          </cell>
          <cell r="P85">
            <v>1164</v>
          </cell>
          <cell r="Q85">
            <v>68724</v>
          </cell>
          <cell r="R85">
            <v>79994736</v>
          </cell>
        </row>
        <row r="86">
          <cell r="A86" t="str">
            <v>7.1.8</v>
          </cell>
          <cell r="B86" t="str">
            <v>Gaviones en malla galvanizada triple torsion, 8x12 C.12 suministro y construccion</v>
          </cell>
          <cell r="C86" t="str">
            <v>m3</v>
          </cell>
          <cell r="D86">
            <v>1794</v>
          </cell>
          <cell r="E86">
            <v>263357</v>
          </cell>
          <cell r="F86">
            <v>472462458</v>
          </cell>
          <cell r="G86">
            <v>2152.8000000000002</v>
          </cell>
          <cell r="H86">
            <v>263357</v>
          </cell>
          <cell r="I86">
            <v>566954949.60000002</v>
          </cell>
          <cell r="J86">
            <v>271731.75260000001</v>
          </cell>
          <cell r="K86">
            <v>584984116.99728012</v>
          </cell>
          <cell r="L86">
            <v>282166.25189984002</v>
          </cell>
          <cell r="M86">
            <v>607447507.0899756</v>
          </cell>
          <cell r="N86">
            <v>376766.55687232676</v>
          </cell>
          <cell r="O86">
            <v>811103043.63474512</v>
          </cell>
          <cell r="P86">
            <v>1502.6</v>
          </cell>
          <cell r="Q86">
            <v>376766.55687232676</v>
          </cell>
          <cell r="R86">
            <v>566129428.35635817</v>
          </cell>
        </row>
        <row r="87">
          <cell r="A87" t="str">
            <v>7.1.9</v>
          </cell>
          <cell r="B87" t="str">
            <v>Bolsacreto en sacos polipropileno de 1,2x2,4 concreto 21Mpa, llenado en sitio 1:3:3</v>
          </cell>
          <cell r="C87" t="str">
            <v>m3</v>
          </cell>
          <cell r="D87">
            <v>938</v>
          </cell>
          <cell r="E87">
            <v>880775</v>
          </cell>
          <cell r="F87">
            <v>826166950</v>
          </cell>
          <cell r="G87">
            <v>1125.5999999999999</v>
          </cell>
          <cell r="H87">
            <v>880775</v>
          </cell>
          <cell r="I87">
            <v>991400339.99999988</v>
          </cell>
          <cell r="J87">
            <v>908783.64500000002</v>
          </cell>
          <cell r="K87">
            <v>1022926870.8119999</v>
          </cell>
          <cell r="L87">
            <v>943680.93696800002</v>
          </cell>
          <cell r="M87">
            <v>1062207262.6511807</v>
          </cell>
          <cell r="N87">
            <v>718649.78065280966</v>
          </cell>
          <cell r="O87">
            <v>808912193.10280252</v>
          </cell>
          <cell r="P87">
            <v>937.44</v>
          </cell>
          <cell r="Q87">
            <v>718649.78065280966</v>
          </cell>
          <cell r="R87">
            <v>673691050.37516987</v>
          </cell>
        </row>
        <row r="88">
          <cell r="A88" t="str">
            <v>7.1.10</v>
          </cell>
          <cell r="B88" t="str">
            <v>Baranda tipo New Jersey en concreto 210 Kg/Cm2</v>
          </cell>
          <cell r="C88" t="str">
            <v>m3</v>
          </cell>
          <cell r="D88">
            <v>30</v>
          </cell>
          <cell r="E88">
            <v>957350</v>
          </cell>
          <cell r="F88">
            <v>28720500</v>
          </cell>
          <cell r="G88">
            <v>36</v>
          </cell>
          <cell r="H88">
            <v>957350</v>
          </cell>
          <cell r="I88">
            <v>34464600</v>
          </cell>
          <cell r="J88">
            <v>987793.7300000001</v>
          </cell>
          <cell r="K88">
            <v>35560574.280000001</v>
          </cell>
          <cell r="L88">
            <v>1025725.0092320001</v>
          </cell>
          <cell r="M88">
            <v>36926100.332352005</v>
          </cell>
          <cell r="N88">
            <v>1025725.0092320001</v>
          </cell>
          <cell r="O88">
            <v>36926100.332352005</v>
          </cell>
          <cell r="P88">
            <v>30</v>
          </cell>
          <cell r="Q88">
            <v>1352991.9973757409</v>
          </cell>
          <cell r="R88">
            <v>40589759.921272226</v>
          </cell>
        </row>
        <row r="89">
          <cell r="A89" t="str">
            <v>7.1.11</v>
          </cell>
          <cell r="B89" t="str">
            <v>Anden loza en concreto 21 Mpa Ancho=1,16mt e=12cm + aligeramiento, incluye refuerzo (terraplen</v>
          </cell>
          <cell r="C89" t="str">
            <v>ml</v>
          </cell>
          <cell r="D89">
            <v>108</v>
          </cell>
          <cell r="E89">
            <v>182952</v>
          </cell>
          <cell r="F89">
            <v>19758816</v>
          </cell>
          <cell r="G89">
            <v>129.6</v>
          </cell>
          <cell r="H89">
            <v>182952</v>
          </cell>
          <cell r="I89">
            <v>23710579.199999999</v>
          </cell>
          <cell r="J89">
            <v>188769.87360000002</v>
          </cell>
          <cell r="K89">
            <v>24464575.618560001</v>
          </cell>
          <cell r="L89">
            <v>196018.63674624002</v>
          </cell>
          <cell r="M89">
            <v>25404015.322312705</v>
          </cell>
          <cell r="N89">
            <v>196018.63674624002</v>
          </cell>
          <cell r="O89">
            <v>25404015.322312705</v>
          </cell>
          <cell r="P89">
            <v>108</v>
          </cell>
          <cell r="Q89">
            <v>172857.63988954021</v>
          </cell>
          <cell r="R89">
            <v>18668625.108070344</v>
          </cell>
        </row>
        <row r="90">
          <cell r="A90" t="str">
            <v>7.1.12</v>
          </cell>
          <cell r="B90" t="str">
            <v>Cuneta-Bordillo en concreto 21 Mpa seccion bordillo 38x25x15, y cuneta 51x15, incluye refuerzo</v>
          </cell>
          <cell r="C90" t="str">
            <v>ml</v>
          </cell>
          <cell r="D90">
            <v>578</v>
          </cell>
          <cell r="E90">
            <v>201478</v>
          </cell>
          <cell r="F90">
            <v>116454284</v>
          </cell>
          <cell r="G90">
            <v>693.6</v>
          </cell>
          <cell r="H90">
            <v>201478</v>
          </cell>
          <cell r="I90">
            <v>139745140.80000001</v>
          </cell>
          <cell r="J90">
            <v>207885.00040000002</v>
          </cell>
          <cell r="K90">
            <v>144189036.27744001</v>
          </cell>
          <cell r="L90">
            <v>215867.78441536002</v>
          </cell>
          <cell r="M90">
            <v>149725895.27049372</v>
          </cell>
          <cell r="N90">
            <v>278610.18734117167</v>
          </cell>
          <cell r="O90">
            <v>193244025.93983668</v>
          </cell>
          <cell r="P90">
            <v>578</v>
          </cell>
          <cell r="Q90">
            <v>278610.18734117167</v>
          </cell>
          <cell r="R90">
            <v>161036688.28319722</v>
          </cell>
        </row>
        <row r="91">
          <cell r="A91" t="str">
            <v>7.1.13</v>
          </cell>
          <cell r="B91" t="str">
            <v>Estructura baranda tubo metalico Ø2" para peaton, h=1,55 fy322 psi, seis lineas de tubos, incrustado muro</v>
          </cell>
          <cell r="C91" t="str">
            <v>ml</v>
          </cell>
          <cell r="D91">
            <v>108</v>
          </cell>
          <cell r="E91">
            <v>336040</v>
          </cell>
          <cell r="F91">
            <v>36292320</v>
          </cell>
          <cell r="G91">
            <v>129.6</v>
          </cell>
          <cell r="H91">
            <v>336040</v>
          </cell>
          <cell r="I91">
            <v>43550784</v>
          </cell>
          <cell r="J91">
            <v>346726.07200000004</v>
          </cell>
          <cell r="K91">
            <v>44935698.931200005</v>
          </cell>
          <cell r="L91">
            <v>360040.35316480004</v>
          </cell>
          <cell r="M91">
            <v>46661229.770158082</v>
          </cell>
          <cell r="N91">
            <v>360040.35316480004</v>
          </cell>
          <cell r="O91">
            <v>46661229.770158082</v>
          </cell>
          <cell r="P91">
            <v>108</v>
          </cell>
          <cell r="Q91">
            <v>336040</v>
          </cell>
          <cell r="R91">
            <v>36292320</v>
          </cell>
        </row>
        <row r="92">
          <cell r="A92" t="str">
            <v>7.1.14</v>
          </cell>
          <cell r="B92" t="str">
            <v>Defensa metalica acanalada a dos crestas</v>
          </cell>
          <cell r="C92" t="str">
            <v>ml</v>
          </cell>
          <cell r="D92">
            <v>578</v>
          </cell>
          <cell r="E92">
            <v>140296</v>
          </cell>
          <cell r="F92">
            <v>81091088</v>
          </cell>
          <cell r="G92">
            <v>693.6</v>
          </cell>
          <cell r="H92">
            <v>140296</v>
          </cell>
          <cell r="I92">
            <v>97309305.600000009</v>
          </cell>
          <cell r="J92">
            <v>144757.41280000002</v>
          </cell>
          <cell r="K92">
            <v>100403741.51808001</v>
          </cell>
          <cell r="L92">
            <v>150316.09745152001</v>
          </cell>
          <cell r="M92">
            <v>104259245.19237427</v>
          </cell>
          <cell r="N92">
            <v>150316.09745152001</v>
          </cell>
          <cell r="O92">
            <v>104259245.19237427</v>
          </cell>
          <cell r="P92">
            <v>578</v>
          </cell>
          <cell r="Q92">
            <v>140296</v>
          </cell>
          <cell r="R92">
            <v>81091088</v>
          </cell>
        </row>
        <row r="93">
          <cell r="A93" t="str">
            <v>7.1.15</v>
          </cell>
          <cell r="B93" t="str">
            <v>Concreto ciclopeo para piso y solados</v>
          </cell>
          <cell r="C93" t="str">
            <v>m3</v>
          </cell>
          <cell r="D93">
            <v>70</v>
          </cell>
          <cell r="E93">
            <v>391226</v>
          </cell>
          <cell r="F93">
            <v>27385820</v>
          </cell>
          <cell r="G93">
            <v>84</v>
          </cell>
          <cell r="H93">
            <v>391226</v>
          </cell>
          <cell r="I93">
            <v>32862984</v>
          </cell>
          <cell r="J93">
            <v>403666.98680000001</v>
          </cell>
          <cell r="K93">
            <v>33908026.891199999</v>
          </cell>
          <cell r="L93">
            <v>419167.79909312003</v>
          </cell>
          <cell r="M93">
            <v>35210095.123822086</v>
          </cell>
          <cell r="N93">
            <v>419167.79909312003</v>
          </cell>
          <cell r="O93">
            <v>35210095.123822086</v>
          </cell>
          <cell r="P93">
            <v>70</v>
          </cell>
          <cell r="Q93">
            <v>391226</v>
          </cell>
          <cell r="R93">
            <v>27385820</v>
          </cell>
        </row>
        <row r="94">
          <cell r="A94" t="str">
            <v>7.1.16</v>
          </cell>
          <cell r="B94" t="str">
            <v>Estructura baranda metalica Ø2" para peaton, h=1,2 fy322 psi, de un solo tubo, incrustado muro</v>
          </cell>
          <cell r="C94" t="str">
            <v>ml</v>
          </cell>
          <cell r="D94">
            <v>108</v>
          </cell>
          <cell r="E94">
            <v>107327</v>
          </cell>
          <cell r="F94">
            <v>11591316</v>
          </cell>
          <cell r="G94">
            <v>129.6</v>
          </cell>
          <cell r="H94">
            <v>107327</v>
          </cell>
          <cell r="I94">
            <v>13909579.199999999</v>
          </cell>
          <cell r="J94">
            <v>110739.99860000001</v>
          </cell>
          <cell r="K94">
            <v>14351903.818560001</v>
          </cell>
          <cell r="L94">
            <v>114992.41454624</v>
          </cell>
          <cell r="M94">
            <v>14903016.925192704</v>
          </cell>
          <cell r="N94">
            <v>114992.41454624</v>
          </cell>
          <cell r="O94">
            <v>14903016.925192704</v>
          </cell>
          <cell r="P94">
            <v>108</v>
          </cell>
          <cell r="Q94">
            <v>107327</v>
          </cell>
          <cell r="R94">
            <v>11591316</v>
          </cell>
        </row>
        <row r="95">
          <cell r="A95" t="str">
            <v>7.1.17</v>
          </cell>
          <cell r="B95" t="str">
            <v>Micropilotes en concreto 28 Mpa Ø38cm, incluye refuerzo</v>
          </cell>
          <cell r="C95" t="str">
            <v>ml</v>
          </cell>
          <cell r="D95">
            <v>198</v>
          </cell>
          <cell r="E95">
            <v>80008</v>
          </cell>
          <cell r="F95">
            <v>15841584</v>
          </cell>
          <cell r="G95">
            <v>237.6</v>
          </cell>
          <cell r="H95">
            <v>80008</v>
          </cell>
          <cell r="I95">
            <v>19009900.800000001</v>
          </cell>
          <cell r="J95">
            <v>82552.254400000005</v>
          </cell>
          <cell r="K95">
            <v>19614415.645440001</v>
          </cell>
          <cell r="L95">
            <v>85722.260968960007</v>
          </cell>
          <cell r="M95">
            <v>20367609.206224896</v>
          </cell>
          <cell r="N95">
            <v>85722.260968960007</v>
          </cell>
          <cell r="O95">
            <v>20367609.206224896</v>
          </cell>
          <cell r="P95">
            <v>198</v>
          </cell>
          <cell r="Q95">
            <v>660430.81032239716</v>
          </cell>
          <cell r="R95">
            <v>130765300.44383463</v>
          </cell>
        </row>
        <row r="96">
          <cell r="A96" t="str">
            <v>7.1.18</v>
          </cell>
          <cell r="B96" t="str">
            <v>Sello elastico para juntas con poliuretano autonivelante</v>
          </cell>
          <cell r="C96" t="str">
            <v>m2</v>
          </cell>
          <cell r="D96">
            <v>237</v>
          </cell>
          <cell r="E96">
            <v>44600</v>
          </cell>
          <cell r="F96">
            <v>10570200</v>
          </cell>
          <cell r="G96">
            <v>284.39999999999998</v>
          </cell>
          <cell r="H96">
            <v>45075</v>
          </cell>
          <cell r="I96">
            <v>12819329.999999998</v>
          </cell>
          <cell r="J96">
            <v>46508.385000000002</v>
          </cell>
          <cell r="K96">
            <v>13226984.694</v>
          </cell>
          <cell r="L96">
            <v>48294.306984000003</v>
          </cell>
          <cell r="M96">
            <v>13734900.9062496</v>
          </cell>
          <cell r="N96">
            <v>48294.306984000003</v>
          </cell>
          <cell r="O96">
            <v>13734900.9062496</v>
          </cell>
          <cell r="P96">
            <v>237</v>
          </cell>
          <cell r="Q96">
            <v>45075</v>
          </cell>
          <cell r="R96">
            <v>10682775</v>
          </cell>
        </row>
        <row r="97">
          <cell r="A97">
            <v>8</v>
          </cell>
          <cell r="B97" t="str">
            <v>MOVIMIENTO DE TIERRAS</v>
          </cell>
          <cell r="F97">
            <v>104991152</v>
          </cell>
          <cell r="I97">
            <v>303420349.59999996</v>
          </cell>
          <cell r="J97">
            <v>0</v>
          </cell>
          <cell r="K97">
            <v>313069116.71728003</v>
          </cell>
          <cell r="L97">
            <v>0</v>
          </cell>
          <cell r="M97">
            <v>325090970.7992236</v>
          </cell>
          <cell r="N97">
            <v>0</v>
          </cell>
          <cell r="O97">
            <v>325090970.7992236</v>
          </cell>
          <cell r="R97">
            <v>107210668</v>
          </cell>
        </row>
        <row r="98">
          <cell r="A98" t="str">
            <v>8.1</v>
          </cell>
          <cell r="B98" t="str">
            <v>Excavacion y corte en tierra con maquina, incluye carge</v>
          </cell>
          <cell r="C98" t="str">
            <v>m3</v>
          </cell>
          <cell r="D98">
            <v>4244</v>
          </cell>
          <cell r="E98">
            <v>9660</v>
          </cell>
          <cell r="F98">
            <v>40997040</v>
          </cell>
          <cell r="G98">
            <v>5092.8</v>
          </cell>
          <cell r="H98">
            <v>9823</v>
          </cell>
          <cell r="I98">
            <v>50026574.399999999</v>
          </cell>
          <cell r="J98">
            <v>10135.3714</v>
          </cell>
          <cell r="K98">
            <v>51617419.465920001</v>
          </cell>
          <cell r="L98">
            <v>10524.569661760001</v>
          </cell>
          <cell r="M98">
            <v>53599528.373411335</v>
          </cell>
          <cell r="N98">
            <v>10524.569661760001</v>
          </cell>
          <cell r="O98">
            <v>53599528.373411335</v>
          </cell>
          <cell r="P98">
            <v>4244</v>
          </cell>
          <cell r="Q98">
            <v>9823</v>
          </cell>
          <cell r="R98">
            <v>41688812</v>
          </cell>
        </row>
        <row r="99">
          <cell r="A99" t="str">
            <v>8.2</v>
          </cell>
          <cell r="B99" t="str">
            <v>Transporte en volqueta, material nuevo, de excavacion, derrumbes y demoliciones</v>
          </cell>
          <cell r="C99" t="str">
            <v>m3/km</v>
          </cell>
          <cell r="D99">
            <v>31828</v>
          </cell>
          <cell r="E99">
            <v>1397</v>
          </cell>
          <cell r="F99">
            <v>44463716</v>
          </cell>
          <cell r="G99">
            <v>159140</v>
          </cell>
          <cell r="H99">
            <v>1445</v>
          </cell>
          <cell r="I99">
            <v>229957300</v>
          </cell>
          <cell r="J99">
            <v>1490.951</v>
          </cell>
          <cell r="K99">
            <v>237269942.14000002</v>
          </cell>
          <cell r="L99">
            <v>1548.2035184000001</v>
          </cell>
          <cell r="M99">
            <v>246381107.91817603</v>
          </cell>
          <cell r="N99">
            <v>1548.2035184000001</v>
          </cell>
          <cell r="O99">
            <v>246381107.91817603</v>
          </cell>
          <cell r="P99">
            <v>31828</v>
          </cell>
          <cell r="Q99">
            <v>1445</v>
          </cell>
          <cell r="R99">
            <v>45991460</v>
          </cell>
        </row>
        <row r="100">
          <cell r="A100" t="str">
            <v>8.3</v>
          </cell>
          <cell r="B100" t="str">
            <v>Extender, humedecer y compactar material en rellenos de botaderos</v>
          </cell>
          <cell r="C100" t="str">
            <v>m3</v>
          </cell>
          <cell r="D100">
            <v>3396</v>
          </cell>
          <cell r="E100">
            <v>5751</v>
          </cell>
          <cell r="F100">
            <v>19530396</v>
          </cell>
          <cell r="G100">
            <v>4075.2</v>
          </cell>
          <cell r="H100">
            <v>5751</v>
          </cell>
          <cell r="I100">
            <v>23436475.199999999</v>
          </cell>
          <cell r="J100">
            <v>5933.8818000000001</v>
          </cell>
          <cell r="K100">
            <v>24181755.111359999</v>
          </cell>
          <cell r="L100">
            <v>6161.7428611200003</v>
          </cell>
          <cell r="M100">
            <v>25110334.507636223</v>
          </cell>
          <cell r="N100">
            <v>6161.7428611200003</v>
          </cell>
          <cell r="O100">
            <v>25110334.507636223</v>
          </cell>
          <cell r="P100">
            <v>3396</v>
          </cell>
          <cell r="Q100">
            <v>5751</v>
          </cell>
          <cell r="R100">
            <v>19530396</v>
          </cell>
        </row>
        <row r="101">
          <cell r="A101">
            <v>9</v>
          </cell>
          <cell r="B101" t="str">
            <v>PAVIMENTO ENTRE PR 39+290 - PR 39+740 Longitud: 450m</v>
          </cell>
          <cell r="F101">
            <v>492093260</v>
          </cell>
          <cell r="I101">
            <v>590511912</v>
          </cell>
          <cell r="J101">
            <v>0</v>
          </cell>
          <cell r="K101">
            <v>609290190.8016001</v>
          </cell>
          <cell r="L101">
            <v>0</v>
          </cell>
          <cell r="M101">
            <v>632686934.12838137</v>
          </cell>
          <cell r="N101">
            <v>0</v>
          </cell>
          <cell r="O101">
            <v>752574838.64719355</v>
          </cell>
          <cell r="R101">
            <v>655025511.83540916</v>
          </cell>
        </row>
        <row r="102">
          <cell r="A102" t="str">
            <v>9.1</v>
          </cell>
          <cell r="B102" t="str">
            <v>Subbase en material, extendida y compactada, incluye transporte</v>
          </cell>
          <cell r="C102" t="str">
            <v>m3</v>
          </cell>
          <cell r="D102">
            <v>1142</v>
          </cell>
          <cell r="E102">
            <v>71791</v>
          </cell>
          <cell r="F102">
            <v>81985322</v>
          </cell>
          <cell r="G102">
            <v>1370.4</v>
          </cell>
          <cell r="H102">
            <v>71791</v>
          </cell>
          <cell r="I102">
            <v>98382386.400000006</v>
          </cell>
          <cell r="J102">
            <v>74073.953800000003</v>
          </cell>
          <cell r="K102">
            <v>101510946.28752001</v>
          </cell>
          <cell r="L102">
            <v>76918.393625919998</v>
          </cell>
          <cell r="M102">
            <v>105408966.62496077</v>
          </cell>
          <cell r="N102">
            <v>181606.10467331126</v>
          </cell>
          <cell r="O102">
            <v>248873005.84430575</v>
          </cell>
          <cell r="P102">
            <v>1199</v>
          </cell>
          <cell r="Q102">
            <v>181606.10467331126</v>
          </cell>
          <cell r="R102">
            <v>217745719.50330019</v>
          </cell>
        </row>
        <row r="103">
          <cell r="A103" t="str">
            <v>9.2</v>
          </cell>
          <cell r="B103" t="str">
            <v>Base en material granular, extendida y compactada, incluye transporte</v>
          </cell>
          <cell r="C103" t="str">
            <v>m3</v>
          </cell>
          <cell r="D103">
            <v>762</v>
          </cell>
          <cell r="E103">
            <v>148405</v>
          </cell>
          <cell r="F103">
            <v>113084610</v>
          </cell>
          <cell r="G103">
            <v>914.4</v>
          </cell>
          <cell r="H103">
            <v>148405</v>
          </cell>
          <cell r="I103">
            <v>135701532</v>
          </cell>
          <cell r="J103">
            <v>153124.27900000001</v>
          </cell>
          <cell r="K103">
            <v>140016840.71760002</v>
          </cell>
          <cell r="L103">
            <v>159004.25131360002</v>
          </cell>
          <cell r="M103">
            <v>145393487.40115586</v>
          </cell>
          <cell r="N103">
            <v>187314.61986823095</v>
          </cell>
          <cell r="O103">
            <v>171280488.40751037</v>
          </cell>
          <cell r="P103">
            <v>800</v>
          </cell>
          <cell r="Q103">
            <v>187314.61986823095</v>
          </cell>
          <cell r="R103">
            <v>149851695.89458475</v>
          </cell>
        </row>
        <row r="104">
          <cell r="A104" t="str">
            <v>9.3</v>
          </cell>
          <cell r="B104" t="str">
            <v>Carpeta asfaltica MDC-19</v>
          </cell>
          <cell r="C104" t="str">
            <v>m3</v>
          </cell>
          <cell r="D104">
            <v>381</v>
          </cell>
          <cell r="E104">
            <v>708024</v>
          </cell>
          <cell r="F104">
            <v>269757144</v>
          </cell>
          <cell r="G104">
            <v>457.2</v>
          </cell>
          <cell r="H104">
            <v>708024</v>
          </cell>
          <cell r="I104">
            <v>323708572.80000001</v>
          </cell>
          <cell r="J104">
            <v>730539.16320000007</v>
          </cell>
          <cell r="K104">
            <v>334002505.41504002</v>
          </cell>
          <cell r="L104">
            <v>758591.86706688011</v>
          </cell>
          <cell r="M104">
            <v>346828201.62297755</v>
          </cell>
          <cell r="N104">
            <v>650404.78109381057</v>
          </cell>
          <cell r="O104">
            <v>297365065.91609019</v>
          </cell>
          <cell r="P104">
            <v>400</v>
          </cell>
          <cell r="Q104">
            <v>650404.78109381057</v>
          </cell>
          <cell r="R104">
            <v>260161912.43752423</v>
          </cell>
        </row>
        <row r="105">
          <cell r="A105" t="str">
            <v>9.4</v>
          </cell>
          <cell r="B105" t="str">
            <v>Imprimacion con emulsion asfaltica MC-70</v>
          </cell>
          <cell r="C105" t="str">
            <v>m2</v>
          </cell>
          <cell r="D105">
            <v>3806</v>
          </cell>
          <cell r="E105">
            <v>7164</v>
          </cell>
          <cell r="F105">
            <v>27266184</v>
          </cell>
          <cell r="G105">
            <v>4567.2</v>
          </cell>
          <cell r="H105">
            <v>7164</v>
          </cell>
          <cell r="I105">
            <v>32719420.799999997</v>
          </cell>
          <cell r="J105">
            <v>7391.8152</v>
          </cell>
          <cell r="K105">
            <v>33759898.381439999</v>
          </cell>
          <cell r="L105">
            <v>7675.66090368</v>
          </cell>
          <cell r="M105">
            <v>35056278.479287297</v>
          </cell>
          <cell r="N105">
            <v>7675.66090368</v>
          </cell>
          <cell r="O105">
            <v>35056278.479287297</v>
          </cell>
          <cell r="P105">
            <v>3806</v>
          </cell>
          <cell r="Q105">
            <v>7164</v>
          </cell>
          <cell r="R105">
            <v>27266184</v>
          </cell>
        </row>
        <row r="106">
          <cell r="A106">
            <v>10</v>
          </cell>
          <cell r="B106" t="str">
            <v>SEÑALIZACIÓN VIAL ENTRE PR 39+290- PR 39+740 Longitud: 450m</v>
          </cell>
          <cell r="F106">
            <v>8958367.0999999996</v>
          </cell>
          <cell r="I106">
            <v>11801604.120000001</v>
          </cell>
          <cell r="J106">
            <v>0</v>
          </cell>
          <cell r="K106">
            <v>12176895.131016001</v>
          </cell>
          <cell r="L106">
            <v>0</v>
          </cell>
          <cell r="M106">
            <v>12644487.904047016</v>
          </cell>
          <cell r="N106">
            <v>0</v>
          </cell>
          <cell r="O106">
            <v>12644487.904047016</v>
          </cell>
          <cell r="R106">
            <v>9834670.0999999996</v>
          </cell>
        </row>
        <row r="107">
          <cell r="A107" t="str">
            <v>10.1</v>
          </cell>
          <cell r="B107" t="str">
            <v>Señal vial vertical, Suministro e instalación</v>
          </cell>
          <cell r="C107" t="str">
            <v>un</v>
          </cell>
          <cell r="D107">
            <v>9</v>
          </cell>
          <cell r="E107">
            <v>246610</v>
          </cell>
          <cell r="F107">
            <v>2219490</v>
          </cell>
          <cell r="G107">
            <v>10.8</v>
          </cell>
          <cell r="H107">
            <v>343977</v>
          </cell>
          <cell r="I107">
            <v>3714951.6</v>
          </cell>
          <cell r="J107">
            <v>354915.46860000002</v>
          </cell>
          <cell r="K107">
            <v>3833087.0608800007</v>
          </cell>
          <cell r="L107">
            <v>368544.22259424004</v>
          </cell>
          <cell r="M107">
            <v>3980277.6040177927</v>
          </cell>
          <cell r="N107">
            <v>368544.22259424004</v>
          </cell>
          <cell r="O107">
            <v>3980277.6040177927</v>
          </cell>
          <cell r="P107">
            <v>9</v>
          </cell>
          <cell r="Q107">
            <v>343977</v>
          </cell>
          <cell r="R107">
            <v>3095793</v>
          </cell>
        </row>
        <row r="108">
          <cell r="A108" t="str">
            <v>10.2</v>
          </cell>
          <cell r="B108" t="str">
            <v>Demarcacion vial horizontal</v>
          </cell>
          <cell r="C108" t="str">
            <v>km</v>
          </cell>
          <cell r="D108">
            <v>0.45</v>
          </cell>
          <cell r="E108">
            <v>2940158</v>
          </cell>
          <cell r="F108">
            <v>1323071.1000000001</v>
          </cell>
          <cell r="G108">
            <v>0.54</v>
          </cell>
          <cell r="H108">
            <v>2940158</v>
          </cell>
          <cell r="I108">
            <v>1587685.32</v>
          </cell>
          <cell r="J108">
            <v>3033655.0244</v>
          </cell>
          <cell r="K108">
            <v>1638173.7131760002</v>
          </cell>
          <cell r="L108">
            <v>3150147.3773369598</v>
          </cell>
          <cell r="M108">
            <v>1701079.5837619584</v>
          </cell>
          <cell r="N108">
            <v>3150147.3773369598</v>
          </cell>
          <cell r="O108">
            <v>1701079.5837619584</v>
          </cell>
          <cell r="P108">
            <v>0.45</v>
          </cell>
          <cell r="Q108">
            <v>2940158</v>
          </cell>
          <cell r="R108">
            <v>1323071.1000000001</v>
          </cell>
        </row>
        <row r="109">
          <cell r="A109" t="str">
            <v>10.3</v>
          </cell>
          <cell r="B109" t="str">
            <v>Tachas reflectivas bidireccionales, suministro e instalación</v>
          </cell>
          <cell r="C109" t="str">
            <v>un</v>
          </cell>
          <cell r="D109">
            <v>224</v>
          </cell>
          <cell r="E109">
            <v>10729</v>
          </cell>
          <cell r="F109">
            <v>2403296</v>
          </cell>
          <cell r="G109">
            <v>268.8</v>
          </cell>
          <cell r="H109">
            <v>10729</v>
          </cell>
          <cell r="I109">
            <v>2883955.2</v>
          </cell>
          <cell r="J109">
            <v>11070.182200000001</v>
          </cell>
          <cell r="K109">
            <v>2975664.9753600005</v>
          </cell>
          <cell r="L109">
            <v>11495.277196480001</v>
          </cell>
          <cell r="M109">
            <v>3089930.5104138246</v>
          </cell>
          <cell r="N109">
            <v>11495.277196480001</v>
          </cell>
          <cell r="O109">
            <v>3089930.5104138246</v>
          </cell>
          <cell r="P109">
            <v>224</v>
          </cell>
          <cell r="Q109">
            <v>10729</v>
          </cell>
          <cell r="R109">
            <v>2403296</v>
          </cell>
        </row>
        <row r="110">
          <cell r="A110" t="str">
            <v>10.4</v>
          </cell>
          <cell r="B110" t="str">
            <v>Delineador de curva y corona horizontal 60x75 cm</v>
          </cell>
          <cell r="C110" t="str">
            <v>un</v>
          </cell>
          <cell r="D110">
            <v>10</v>
          </cell>
          <cell r="E110">
            <v>301251</v>
          </cell>
          <cell r="F110">
            <v>3012510</v>
          </cell>
          <cell r="G110">
            <v>12</v>
          </cell>
          <cell r="H110">
            <v>301251</v>
          </cell>
          <cell r="I110">
            <v>3615012</v>
          </cell>
          <cell r="J110">
            <v>310830.7818</v>
          </cell>
          <cell r="K110">
            <v>3729969.3816</v>
          </cell>
          <cell r="L110">
            <v>322766.68382112001</v>
          </cell>
          <cell r="M110">
            <v>3873200.2058534399</v>
          </cell>
          <cell r="N110">
            <v>322766.68382112001</v>
          </cell>
          <cell r="O110">
            <v>3873200.2058534399</v>
          </cell>
          <cell r="P110">
            <v>10</v>
          </cell>
          <cell r="Q110">
            <v>301251</v>
          </cell>
          <cell r="R110">
            <v>3012510</v>
          </cell>
        </row>
        <row r="111">
          <cell r="A111">
            <v>11</v>
          </cell>
          <cell r="B111" t="str">
            <v>OBRAS DE MANEJO AMBIENTAL Y MITIGACIÓN DE RIESGOS</v>
          </cell>
          <cell r="F111">
            <v>28168820</v>
          </cell>
          <cell r="I111">
            <v>34787412</v>
          </cell>
          <cell r="J111">
            <v>0</v>
          </cell>
          <cell r="K111">
            <v>35893651.7016</v>
          </cell>
          <cell r="L111">
            <v>0</v>
          </cell>
          <cell r="M111">
            <v>37271967.926941447</v>
          </cell>
          <cell r="N111">
            <v>0</v>
          </cell>
          <cell r="O111">
            <v>37271967.926941447</v>
          </cell>
          <cell r="R111">
            <v>28989510</v>
          </cell>
        </row>
        <row r="112">
          <cell r="A112" t="str">
            <v>11.1</v>
          </cell>
          <cell r="B112" t="str">
            <v>Arborización con especies nativas</v>
          </cell>
          <cell r="C112" t="str">
            <v>un</v>
          </cell>
          <cell r="D112">
            <v>1070</v>
          </cell>
          <cell r="E112">
            <v>26326</v>
          </cell>
          <cell r="F112">
            <v>28168820</v>
          </cell>
          <cell r="G112">
            <v>1284</v>
          </cell>
          <cell r="H112">
            <v>27093</v>
          </cell>
          <cell r="I112">
            <v>34787412</v>
          </cell>
          <cell r="J112">
            <v>27954.557400000002</v>
          </cell>
          <cell r="K112">
            <v>35893651.7016</v>
          </cell>
          <cell r="L112">
            <v>29028.012404160003</v>
          </cell>
          <cell r="M112">
            <v>37271967.926941447</v>
          </cell>
          <cell r="N112">
            <v>29028.012404160003</v>
          </cell>
          <cell r="O112">
            <v>37271967.926941447</v>
          </cell>
          <cell r="P112">
            <v>1070</v>
          </cell>
          <cell r="Q112">
            <v>27093</v>
          </cell>
          <cell r="R112">
            <v>28989510</v>
          </cell>
        </row>
        <row r="113">
          <cell r="A113">
            <v>12</v>
          </cell>
          <cell r="B113" t="str">
            <v>PLAN DE MANEJO DE TRÁFICO</v>
          </cell>
          <cell r="K113">
            <v>272123921.2076</v>
          </cell>
          <cell r="M113">
            <v>282573479.78197181</v>
          </cell>
          <cell r="O113">
            <v>0</v>
          </cell>
          <cell r="R113">
            <v>473026599.32589781</v>
          </cell>
        </row>
        <row r="114">
          <cell r="A114" t="str">
            <v>12.1</v>
          </cell>
          <cell r="B114" t="str">
            <v>PMT - Implementación, manejo y mantenimiento del plan de manejo de tráfico</v>
          </cell>
          <cell r="J114">
            <v>272123921.2076</v>
          </cell>
          <cell r="K114">
            <v>272123921.2076</v>
          </cell>
          <cell r="L114">
            <v>282573479.78197181</v>
          </cell>
          <cell r="M114">
            <v>282573479.78197181</v>
          </cell>
          <cell r="N114">
            <v>33787614.237564132</v>
          </cell>
          <cell r="O114">
            <v>0</v>
          </cell>
          <cell r="P114">
            <v>14</v>
          </cell>
          <cell r="Q114">
            <v>33787614.237564132</v>
          </cell>
          <cell r="R114">
            <v>473026599.32589781</v>
          </cell>
        </row>
      </sheetData>
      <sheetData sheetId="142"/>
      <sheetData sheetId="143"/>
      <sheetData sheetId="144"/>
      <sheetData sheetId="145"/>
      <sheetData sheetId="1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B69A5-0F11-4E18-A2D3-10A34BB0364E}">
  <sheetPr>
    <tabColor theme="4" tint="0.39997558519241921"/>
    <pageSetUpPr fitToPage="1"/>
  </sheetPr>
  <dimension ref="B2:G128"/>
  <sheetViews>
    <sheetView tabSelected="1" view="pageBreakPreview" zoomScale="85" zoomScaleNormal="85" zoomScaleSheetLayoutView="85" workbookViewId="0">
      <selection activeCell="F114" sqref="F114"/>
    </sheetView>
  </sheetViews>
  <sheetFormatPr baseColWidth="10" defaultRowHeight="14.4" x14ac:dyDescent="0.3"/>
  <cols>
    <col min="1" max="1" width="1.77734375" style="1" customWidth="1"/>
    <col min="2" max="2" width="11.6640625" style="3" bestFit="1" customWidth="1"/>
    <col min="3" max="3" width="63.33203125" style="20" customWidth="1"/>
    <col min="4" max="4" width="11.5546875" style="3"/>
    <col min="5" max="5" width="11.6640625" style="3" bestFit="1" customWidth="1"/>
    <col min="6" max="6" width="17.44140625" style="3" customWidth="1"/>
    <col min="7" max="7" width="21" style="3" bestFit="1" customWidth="1"/>
    <col min="8" max="8" width="1.109375" style="1" customWidth="1"/>
    <col min="9" max="16384" width="11.5546875" style="1"/>
  </cols>
  <sheetData>
    <row r="2" spans="2:7" x14ac:dyDescent="0.3">
      <c r="B2" s="50" t="s">
        <v>44</v>
      </c>
      <c r="C2" s="50"/>
      <c r="D2" s="50"/>
      <c r="E2" s="50"/>
      <c r="F2" s="50"/>
      <c r="G2" s="50"/>
    </row>
    <row r="3" spans="2:7" x14ac:dyDescent="0.3">
      <c r="B3" s="51"/>
      <c r="C3" s="51"/>
      <c r="D3" s="51"/>
      <c r="E3" s="51"/>
      <c r="F3" s="51"/>
      <c r="G3" s="51"/>
    </row>
    <row r="4" spans="2:7" x14ac:dyDescent="0.3">
      <c r="B4" s="52" t="s">
        <v>160</v>
      </c>
      <c r="C4" s="52"/>
      <c r="D4" s="52"/>
      <c r="E4" s="52"/>
      <c r="F4" s="52"/>
      <c r="G4" s="52"/>
    </row>
    <row r="5" spans="2:7" x14ac:dyDescent="0.3">
      <c r="B5" s="53"/>
      <c r="C5" s="53"/>
      <c r="D5" s="53"/>
      <c r="E5" s="53"/>
      <c r="F5" s="53"/>
      <c r="G5" s="53"/>
    </row>
    <row r="6" spans="2:7" ht="55.8" customHeight="1" x14ac:dyDescent="0.3">
      <c r="B6" s="54" t="s">
        <v>151</v>
      </c>
      <c r="C6" s="54"/>
      <c r="D6" s="54"/>
      <c r="E6" s="54"/>
      <c r="F6" s="54"/>
      <c r="G6" s="54"/>
    </row>
    <row r="7" spans="2:7" customFormat="1" ht="196.2" customHeight="1" x14ac:dyDescent="0.3">
      <c r="B7" s="55" t="s">
        <v>201</v>
      </c>
      <c r="C7" s="55"/>
      <c r="D7" s="55"/>
      <c r="E7" s="55"/>
      <c r="F7" s="55"/>
      <c r="G7" s="55"/>
    </row>
    <row r="8" spans="2:7" ht="7.8" customHeight="1" x14ac:dyDescent="0.3"/>
    <row r="9" spans="2:7" ht="14.4" customHeight="1" x14ac:dyDescent="0.3">
      <c r="B9" s="17" t="s">
        <v>145</v>
      </c>
      <c r="C9" s="18" t="s">
        <v>146</v>
      </c>
      <c r="D9" s="18" t="s">
        <v>147</v>
      </c>
      <c r="E9" s="19" t="s">
        <v>43</v>
      </c>
      <c r="F9" s="18" t="s">
        <v>148</v>
      </c>
      <c r="G9" s="19" t="s">
        <v>149</v>
      </c>
    </row>
    <row r="10" spans="2:7" ht="15.6" x14ac:dyDescent="0.3">
      <c r="B10" s="48" t="s">
        <v>152</v>
      </c>
      <c r="C10" s="49"/>
      <c r="D10" s="49"/>
      <c r="E10" s="49"/>
      <c r="F10" s="49"/>
      <c r="G10" s="21">
        <f>+G11+G15+G26+G34+G52+G73+G81+G101+G105+G111+G116</f>
        <v>0</v>
      </c>
    </row>
    <row r="11" spans="2:7" x14ac:dyDescent="0.3">
      <c r="B11" s="23">
        <v>1</v>
      </c>
      <c r="C11" s="24" t="s">
        <v>0</v>
      </c>
      <c r="D11" s="23"/>
      <c r="E11" s="5"/>
      <c r="F11" s="28"/>
      <c r="G11" s="2">
        <f>SUM(G12:G14)</f>
        <v>0</v>
      </c>
    </row>
    <row r="12" spans="2:7" x14ac:dyDescent="0.3">
      <c r="B12" s="23" t="s">
        <v>1</v>
      </c>
      <c r="C12" s="25" t="s">
        <v>161</v>
      </c>
      <c r="D12" s="23" t="s">
        <v>2</v>
      </c>
      <c r="E12" s="5">
        <v>5700</v>
      </c>
      <c r="F12" s="28"/>
      <c r="G12" s="4">
        <f>+E12*F12</f>
        <v>0</v>
      </c>
    </row>
    <row r="13" spans="2:7" x14ac:dyDescent="0.3">
      <c r="B13" s="23" t="s">
        <v>3</v>
      </c>
      <c r="C13" s="25" t="s">
        <v>162</v>
      </c>
      <c r="D13" s="23" t="s">
        <v>2</v>
      </c>
      <c r="E13" s="5">
        <v>2280</v>
      </c>
      <c r="F13" s="28"/>
      <c r="G13" s="4">
        <f>+E13*F13</f>
        <v>0</v>
      </c>
    </row>
    <row r="14" spans="2:7" x14ac:dyDescent="0.3">
      <c r="B14" s="23" t="s">
        <v>45</v>
      </c>
      <c r="C14" s="25" t="s">
        <v>163</v>
      </c>
      <c r="D14" s="23" t="s">
        <v>20</v>
      </c>
      <c r="E14" s="5">
        <v>2</v>
      </c>
      <c r="F14" s="28"/>
      <c r="G14" s="4">
        <f>+E14*F14</f>
        <v>0</v>
      </c>
    </row>
    <row r="15" spans="2:7" x14ac:dyDescent="0.3">
      <c r="B15" s="26">
        <v>2</v>
      </c>
      <c r="C15" s="24" t="s">
        <v>4</v>
      </c>
      <c r="D15" s="23"/>
      <c r="E15" s="5"/>
      <c r="F15" s="28"/>
      <c r="G15" s="2">
        <f>+G16</f>
        <v>0</v>
      </c>
    </row>
    <row r="16" spans="2:7" x14ac:dyDescent="0.3">
      <c r="B16" s="26" t="s">
        <v>5</v>
      </c>
      <c r="C16" s="24" t="s">
        <v>81</v>
      </c>
      <c r="D16" s="23"/>
      <c r="E16" s="5"/>
      <c r="F16" s="28"/>
      <c r="G16" s="2">
        <f>SUM(G17:G25)</f>
        <v>0</v>
      </c>
    </row>
    <row r="17" spans="2:7" x14ac:dyDescent="0.3">
      <c r="B17" s="23" t="s">
        <v>6</v>
      </c>
      <c r="C17" s="25" t="s">
        <v>164</v>
      </c>
      <c r="D17" s="23" t="s">
        <v>2</v>
      </c>
      <c r="E17" s="5">
        <v>61</v>
      </c>
      <c r="F17" s="28"/>
      <c r="G17" s="4">
        <f t="shared" ref="G17:G25" si="0">+E17*F17</f>
        <v>0</v>
      </c>
    </row>
    <row r="18" spans="2:7" x14ac:dyDescent="0.3">
      <c r="B18" s="23" t="s">
        <v>7</v>
      </c>
      <c r="C18" s="25" t="s">
        <v>165</v>
      </c>
      <c r="D18" s="23" t="s">
        <v>9</v>
      </c>
      <c r="E18" s="5">
        <v>105</v>
      </c>
      <c r="F18" s="28"/>
      <c r="G18" s="4">
        <f t="shared" si="0"/>
        <v>0</v>
      </c>
    </row>
    <row r="19" spans="2:7" x14ac:dyDescent="0.3">
      <c r="B19" s="23" t="s">
        <v>10</v>
      </c>
      <c r="C19" s="25" t="s">
        <v>82</v>
      </c>
      <c r="D19" s="23" t="s">
        <v>9</v>
      </c>
      <c r="E19" s="5">
        <v>18</v>
      </c>
      <c r="F19" s="29"/>
      <c r="G19" s="4">
        <f t="shared" si="0"/>
        <v>0</v>
      </c>
    </row>
    <row r="20" spans="2:7" x14ac:dyDescent="0.3">
      <c r="B20" s="23" t="s">
        <v>11</v>
      </c>
      <c r="C20" s="25" t="s">
        <v>14</v>
      </c>
      <c r="D20" s="23" t="s">
        <v>9</v>
      </c>
      <c r="E20" s="5">
        <v>3</v>
      </c>
      <c r="F20" s="29"/>
      <c r="G20" s="4">
        <f t="shared" si="0"/>
        <v>0</v>
      </c>
    </row>
    <row r="21" spans="2:7" x14ac:dyDescent="0.3">
      <c r="B21" s="23" t="s">
        <v>12</v>
      </c>
      <c r="C21" s="25" t="s">
        <v>166</v>
      </c>
      <c r="D21" s="23" t="s">
        <v>83</v>
      </c>
      <c r="E21" s="5">
        <v>12</v>
      </c>
      <c r="F21" s="28"/>
      <c r="G21" s="4">
        <f t="shared" si="0"/>
        <v>0</v>
      </c>
    </row>
    <row r="22" spans="2:7" x14ac:dyDescent="0.3">
      <c r="B22" s="23" t="s">
        <v>13</v>
      </c>
      <c r="C22" s="25" t="s">
        <v>167</v>
      </c>
      <c r="D22" s="23" t="s">
        <v>17</v>
      </c>
      <c r="E22" s="5">
        <v>1081</v>
      </c>
      <c r="F22" s="28"/>
      <c r="G22" s="4">
        <f t="shared" si="0"/>
        <v>0</v>
      </c>
    </row>
    <row r="23" spans="2:7" ht="28.8" x14ac:dyDescent="0.3">
      <c r="B23" s="23" t="s">
        <v>15</v>
      </c>
      <c r="C23" s="25" t="s">
        <v>168</v>
      </c>
      <c r="D23" s="23" t="s">
        <v>9</v>
      </c>
      <c r="E23" s="5">
        <v>14</v>
      </c>
      <c r="F23" s="28"/>
      <c r="G23" s="4">
        <f t="shared" si="0"/>
        <v>0</v>
      </c>
    </row>
    <row r="24" spans="2:7" ht="28.8" x14ac:dyDescent="0.3">
      <c r="B24" s="23" t="s">
        <v>16</v>
      </c>
      <c r="C24" s="25" t="s">
        <v>169</v>
      </c>
      <c r="D24" s="23" t="s">
        <v>83</v>
      </c>
      <c r="E24" s="5">
        <v>7.7</v>
      </c>
      <c r="F24" s="28"/>
      <c r="G24" s="4">
        <f t="shared" si="0"/>
        <v>0</v>
      </c>
    </row>
    <row r="25" spans="2:7" ht="28.8" x14ac:dyDescent="0.3">
      <c r="B25" s="23" t="s">
        <v>18</v>
      </c>
      <c r="C25" s="25" t="s">
        <v>170</v>
      </c>
      <c r="D25" s="23" t="s">
        <v>46</v>
      </c>
      <c r="E25" s="5">
        <v>696</v>
      </c>
      <c r="F25" s="28"/>
      <c r="G25" s="4">
        <f t="shared" si="0"/>
        <v>0</v>
      </c>
    </row>
    <row r="26" spans="2:7" ht="28.8" x14ac:dyDescent="0.3">
      <c r="B26" s="26">
        <v>3</v>
      </c>
      <c r="C26" s="24" t="s">
        <v>84</v>
      </c>
      <c r="D26" s="23"/>
      <c r="E26" s="5"/>
      <c r="F26" s="28"/>
      <c r="G26" s="2">
        <f>SUM(G27:G33)</f>
        <v>0</v>
      </c>
    </row>
    <row r="27" spans="2:7" x14ac:dyDescent="0.3">
      <c r="B27" s="23" t="s">
        <v>23</v>
      </c>
      <c r="C27" s="25" t="s">
        <v>164</v>
      </c>
      <c r="D27" s="23" t="s">
        <v>2</v>
      </c>
      <c r="E27" s="5">
        <v>375</v>
      </c>
      <c r="F27" s="28"/>
      <c r="G27" s="4">
        <f t="shared" ref="G27:G33" si="1">+E27*F27</f>
        <v>0</v>
      </c>
    </row>
    <row r="28" spans="2:7" x14ac:dyDescent="0.3">
      <c r="B28" s="23" t="s">
        <v>24</v>
      </c>
      <c r="C28" s="25" t="s">
        <v>165</v>
      </c>
      <c r="D28" s="23" t="s">
        <v>9</v>
      </c>
      <c r="E28" s="5">
        <v>597</v>
      </c>
      <c r="F28" s="28"/>
      <c r="G28" s="4">
        <f t="shared" si="1"/>
        <v>0</v>
      </c>
    </row>
    <row r="29" spans="2:7" x14ac:dyDescent="0.3">
      <c r="B29" s="23" t="s">
        <v>156</v>
      </c>
      <c r="C29" s="25" t="s">
        <v>14</v>
      </c>
      <c r="D29" s="23" t="s">
        <v>9</v>
      </c>
      <c r="E29" s="5">
        <v>72.17</v>
      </c>
      <c r="F29" s="28"/>
      <c r="G29" s="4">
        <f t="shared" si="1"/>
        <v>0</v>
      </c>
    </row>
    <row r="30" spans="2:7" ht="28.8" x14ac:dyDescent="0.3">
      <c r="B30" s="23" t="s">
        <v>25</v>
      </c>
      <c r="C30" s="25" t="s">
        <v>171</v>
      </c>
      <c r="D30" s="23" t="s">
        <v>9</v>
      </c>
      <c r="E30" s="5">
        <v>208</v>
      </c>
      <c r="F30" s="28"/>
      <c r="G30" s="4">
        <f t="shared" si="1"/>
        <v>0</v>
      </c>
    </row>
    <row r="31" spans="2:7" x14ac:dyDescent="0.3">
      <c r="B31" s="23" t="s">
        <v>47</v>
      </c>
      <c r="C31" s="25" t="s">
        <v>85</v>
      </c>
      <c r="D31" s="23" t="s">
        <v>2</v>
      </c>
      <c r="E31" s="5">
        <v>688</v>
      </c>
      <c r="F31" s="28"/>
      <c r="G31" s="4">
        <f t="shared" si="1"/>
        <v>0</v>
      </c>
    </row>
    <row r="32" spans="2:7" ht="28.8" x14ac:dyDescent="0.3">
      <c r="B32" s="23" t="s">
        <v>48</v>
      </c>
      <c r="C32" s="25" t="s">
        <v>170</v>
      </c>
      <c r="D32" s="23" t="s">
        <v>46</v>
      </c>
      <c r="E32" s="5">
        <v>3953</v>
      </c>
      <c r="F32" s="28"/>
      <c r="G32" s="4">
        <f t="shared" si="1"/>
        <v>0</v>
      </c>
    </row>
    <row r="33" spans="2:7" x14ac:dyDescent="0.3">
      <c r="B33" s="23" t="s">
        <v>49</v>
      </c>
      <c r="C33" s="25" t="s">
        <v>172</v>
      </c>
      <c r="D33" s="23" t="s">
        <v>2</v>
      </c>
      <c r="E33" s="5">
        <v>438</v>
      </c>
      <c r="F33" s="28"/>
      <c r="G33" s="4">
        <f t="shared" si="1"/>
        <v>0</v>
      </c>
    </row>
    <row r="34" spans="2:7" x14ac:dyDescent="0.3">
      <c r="B34" s="26">
        <v>4</v>
      </c>
      <c r="C34" s="24" t="s">
        <v>19</v>
      </c>
      <c r="D34" s="23"/>
      <c r="E34" s="5"/>
      <c r="F34" s="28"/>
      <c r="G34" s="2">
        <f>SUM(G35:G51)</f>
        <v>0</v>
      </c>
    </row>
    <row r="35" spans="2:7" x14ac:dyDescent="0.3">
      <c r="B35" s="23" t="s">
        <v>27</v>
      </c>
      <c r="C35" s="25" t="s">
        <v>162</v>
      </c>
      <c r="D35" s="23" t="s">
        <v>2</v>
      </c>
      <c r="E35" s="5">
        <v>814</v>
      </c>
      <c r="F35" s="28"/>
      <c r="G35" s="4">
        <f t="shared" ref="G35:G51" si="2">+E35*F35</f>
        <v>0</v>
      </c>
    </row>
    <row r="36" spans="2:7" ht="28.8" x14ac:dyDescent="0.3">
      <c r="B36" s="23" t="s">
        <v>28</v>
      </c>
      <c r="C36" s="25" t="s">
        <v>173</v>
      </c>
      <c r="D36" s="23" t="s">
        <v>9</v>
      </c>
      <c r="E36" s="5">
        <v>56</v>
      </c>
      <c r="F36" s="28"/>
      <c r="G36" s="4">
        <f t="shared" si="2"/>
        <v>0</v>
      </c>
    </row>
    <row r="37" spans="2:7" x14ac:dyDescent="0.3">
      <c r="B37" s="23" t="s">
        <v>29</v>
      </c>
      <c r="C37" s="25" t="s">
        <v>86</v>
      </c>
      <c r="D37" s="23" t="s">
        <v>9</v>
      </c>
      <c r="E37" s="5">
        <v>9</v>
      </c>
      <c r="F37" s="29"/>
      <c r="G37" s="4">
        <f t="shared" si="2"/>
        <v>0</v>
      </c>
    </row>
    <row r="38" spans="2:7" x14ac:dyDescent="0.3">
      <c r="B38" s="23" t="s">
        <v>30</v>
      </c>
      <c r="C38" s="25" t="s">
        <v>174</v>
      </c>
      <c r="D38" s="23" t="s">
        <v>9</v>
      </c>
      <c r="E38" s="5">
        <v>18</v>
      </c>
      <c r="F38" s="28"/>
      <c r="G38" s="4">
        <f t="shared" si="2"/>
        <v>0</v>
      </c>
    </row>
    <row r="39" spans="2:7" ht="28.8" x14ac:dyDescent="0.3">
      <c r="B39" s="23" t="s">
        <v>50</v>
      </c>
      <c r="C39" s="25" t="s">
        <v>202</v>
      </c>
      <c r="D39" s="23" t="s">
        <v>17</v>
      </c>
      <c r="E39" s="5">
        <v>8469</v>
      </c>
      <c r="F39" s="28"/>
      <c r="G39" s="4">
        <f t="shared" si="2"/>
        <v>0</v>
      </c>
    </row>
    <row r="40" spans="2:7" x14ac:dyDescent="0.3">
      <c r="B40" s="23" t="s">
        <v>51</v>
      </c>
      <c r="C40" s="25" t="s">
        <v>167</v>
      </c>
      <c r="D40" s="23" t="s">
        <v>17</v>
      </c>
      <c r="E40" s="5">
        <v>911</v>
      </c>
      <c r="F40" s="28"/>
      <c r="G40" s="4">
        <f t="shared" si="2"/>
        <v>0</v>
      </c>
    </row>
    <row r="41" spans="2:7" x14ac:dyDescent="0.3">
      <c r="B41" s="23" t="s">
        <v>52</v>
      </c>
      <c r="C41" s="25" t="s">
        <v>175</v>
      </c>
      <c r="D41" s="23" t="s">
        <v>20</v>
      </c>
      <c r="E41" s="5">
        <v>52</v>
      </c>
      <c r="F41" s="28"/>
      <c r="G41" s="4">
        <f t="shared" si="2"/>
        <v>0</v>
      </c>
    </row>
    <row r="42" spans="2:7" x14ac:dyDescent="0.3">
      <c r="B42" s="23" t="s">
        <v>53</v>
      </c>
      <c r="C42" s="25" t="s">
        <v>176</v>
      </c>
      <c r="D42" s="23" t="s">
        <v>9</v>
      </c>
      <c r="E42" s="5">
        <v>494</v>
      </c>
      <c r="F42" s="28"/>
      <c r="G42" s="4">
        <f t="shared" si="2"/>
        <v>0</v>
      </c>
    </row>
    <row r="43" spans="2:7" ht="28.8" x14ac:dyDescent="0.3">
      <c r="B43" s="23" t="s">
        <v>54</v>
      </c>
      <c r="C43" s="25" t="s">
        <v>168</v>
      </c>
      <c r="D43" s="23" t="s">
        <v>9</v>
      </c>
      <c r="E43" s="5">
        <v>70</v>
      </c>
      <c r="F43" s="28"/>
      <c r="G43" s="4">
        <f t="shared" si="2"/>
        <v>0</v>
      </c>
    </row>
    <row r="44" spans="2:7" x14ac:dyDescent="0.3">
      <c r="B44" s="23" t="s">
        <v>55</v>
      </c>
      <c r="C44" s="25" t="s">
        <v>87</v>
      </c>
      <c r="D44" s="23" t="s">
        <v>9</v>
      </c>
      <c r="E44" s="5">
        <v>163</v>
      </c>
      <c r="F44" s="28"/>
      <c r="G44" s="4">
        <f t="shared" si="2"/>
        <v>0</v>
      </c>
    </row>
    <row r="45" spans="2:7" x14ac:dyDescent="0.3">
      <c r="B45" s="23" t="s">
        <v>56</v>
      </c>
      <c r="C45" s="25" t="s">
        <v>177</v>
      </c>
      <c r="D45" s="23" t="s">
        <v>9</v>
      </c>
      <c r="E45" s="5">
        <v>82</v>
      </c>
      <c r="F45" s="28"/>
      <c r="G45" s="4">
        <f t="shared" si="2"/>
        <v>0</v>
      </c>
    </row>
    <row r="46" spans="2:7" ht="28.8" x14ac:dyDescent="0.3">
      <c r="B46" s="23" t="s">
        <v>57</v>
      </c>
      <c r="C46" s="25" t="s">
        <v>170</v>
      </c>
      <c r="D46" s="23" t="s">
        <v>46</v>
      </c>
      <c r="E46" s="5">
        <v>3894</v>
      </c>
      <c r="F46" s="28"/>
      <c r="G46" s="4">
        <f t="shared" si="2"/>
        <v>0</v>
      </c>
    </row>
    <row r="47" spans="2:7" x14ac:dyDescent="0.3">
      <c r="B47" s="23" t="s">
        <v>58</v>
      </c>
      <c r="C47" s="25" t="s">
        <v>8</v>
      </c>
      <c r="D47" s="23" t="s">
        <v>9</v>
      </c>
      <c r="E47" s="5">
        <v>9</v>
      </c>
      <c r="F47" s="28"/>
      <c r="G47" s="4">
        <f t="shared" si="2"/>
        <v>0</v>
      </c>
    </row>
    <row r="48" spans="2:7" ht="28.8" x14ac:dyDescent="0.3">
      <c r="B48" s="23" t="s">
        <v>59</v>
      </c>
      <c r="C48" s="25" t="s">
        <v>178</v>
      </c>
      <c r="D48" s="23" t="s">
        <v>2</v>
      </c>
      <c r="E48" s="5">
        <v>315</v>
      </c>
      <c r="F48" s="28"/>
      <c r="G48" s="4">
        <f t="shared" si="2"/>
        <v>0</v>
      </c>
    </row>
    <row r="49" spans="2:7" x14ac:dyDescent="0.3">
      <c r="B49" s="23" t="s">
        <v>60</v>
      </c>
      <c r="C49" s="25" t="s">
        <v>179</v>
      </c>
      <c r="D49" s="23" t="s">
        <v>9</v>
      </c>
      <c r="E49" s="5">
        <v>56</v>
      </c>
      <c r="F49" s="28"/>
      <c r="G49" s="4">
        <f t="shared" si="2"/>
        <v>0</v>
      </c>
    </row>
    <row r="50" spans="2:7" x14ac:dyDescent="0.3">
      <c r="B50" s="23" t="s">
        <v>61</v>
      </c>
      <c r="C50" s="25" t="s">
        <v>180</v>
      </c>
      <c r="D50" s="23" t="s">
        <v>17</v>
      </c>
      <c r="E50" s="5">
        <v>8469</v>
      </c>
      <c r="F50" s="28"/>
      <c r="G50" s="4">
        <f t="shared" si="2"/>
        <v>0</v>
      </c>
    </row>
    <row r="51" spans="2:7" x14ac:dyDescent="0.3">
      <c r="B51" s="23" t="s">
        <v>88</v>
      </c>
      <c r="C51" s="32" t="s">
        <v>181</v>
      </c>
      <c r="D51" s="23" t="s">
        <v>17</v>
      </c>
      <c r="E51" s="5">
        <v>8469</v>
      </c>
      <c r="F51" s="28"/>
      <c r="G51" s="4">
        <f t="shared" si="2"/>
        <v>0</v>
      </c>
    </row>
    <row r="52" spans="2:7" x14ac:dyDescent="0.3">
      <c r="B52" s="26">
        <v>5</v>
      </c>
      <c r="C52" s="24" t="s">
        <v>89</v>
      </c>
      <c r="D52" s="23"/>
      <c r="E52" s="5"/>
      <c r="F52" s="28"/>
      <c r="G52" s="2">
        <f>SUM(G53:G72)</f>
        <v>0</v>
      </c>
    </row>
    <row r="53" spans="2:7" x14ac:dyDescent="0.3">
      <c r="B53" s="23" t="s">
        <v>31</v>
      </c>
      <c r="C53" s="25" t="s">
        <v>182</v>
      </c>
      <c r="D53" s="23" t="s">
        <v>17</v>
      </c>
      <c r="E53" s="5">
        <v>28677</v>
      </c>
      <c r="F53" s="28"/>
      <c r="G53" s="4">
        <f t="shared" ref="G53:G72" si="3">+E53*F53</f>
        <v>0</v>
      </c>
    </row>
    <row r="54" spans="2:7" x14ac:dyDescent="0.3">
      <c r="B54" s="23" t="s">
        <v>32</v>
      </c>
      <c r="C54" s="25" t="s">
        <v>183</v>
      </c>
      <c r="D54" s="23" t="s">
        <v>9</v>
      </c>
      <c r="E54" s="5">
        <v>10</v>
      </c>
      <c r="F54" s="28"/>
      <c r="G54" s="4">
        <f t="shared" si="3"/>
        <v>0</v>
      </c>
    </row>
    <row r="55" spans="2:7" x14ac:dyDescent="0.3">
      <c r="B55" s="23" t="s">
        <v>33</v>
      </c>
      <c r="C55" s="25" t="s">
        <v>164</v>
      </c>
      <c r="D55" s="23" t="s">
        <v>2</v>
      </c>
      <c r="E55" s="5">
        <v>485</v>
      </c>
      <c r="F55" s="28"/>
      <c r="G55" s="4">
        <f t="shared" si="3"/>
        <v>0</v>
      </c>
    </row>
    <row r="56" spans="2:7" x14ac:dyDescent="0.3">
      <c r="B56" s="23" t="s">
        <v>34</v>
      </c>
      <c r="C56" s="25" t="s">
        <v>165</v>
      </c>
      <c r="D56" s="23" t="s">
        <v>9</v>
      </c>
      <c r="E56" s="5">
        <v>161</v>
      </c>
      <c r="F56" s="28"/>
      <c r="G56" s="4">
        <f t="shared" si="3"/>
        <v>0</v>
      </c>
    </row>
    <row r="57" spans="2:7" x14ac:dyDescent="0.3">
      <c r="B57" s="23" t="s">
        <v>35</v>
      </c>
      <c r="C57" s="25" t="s">
        <v>14</v>
      </c>
      <c r="D57" s="23" t="s">
        <v>9</v>
      </c>
      <c r="E57" s="5">
        <v>12</v>
      </c>
      <c r="F57" s="29"/>
      <c r="G57" s="4">
        <f t="shared" si="3"/>
        <v>0</v>
      </c>
    </row>
    <row r="58" spans="2:7" ht="28.8" x14ac:dyDescent="0.3">
      <c r="B58" s="23" t="s">
        <v>90</v>
      </c>
      <c r="C58" s="25" t="s">
        <v>184</v>
      </c>
      <c r="D58" s="23" t="s">
        <v>83</v>
      </c>
      <c r="E58" s="5">
        <v>126</v>
      </c>
      <c r="F58" s="29"/>
      <c r="G58" s="4">
        <f t="shared" si="3"/>
        <v>0</v>
      </c>
    </row>
    <row r="59" spans="2:7" x14ac:dyDescent="0.3">
      <c r="B59" s="23" t="s">
        <v>91</v>
      </c>
      <c r="C59" s="25" t="s">
        <v>185</v>
      </c>
      <c r="D59" s="23" t="s">
        <v>9</v>
      </c>
      <c r="E59" s="5">
        <v>97.86</v>
      </c>
      <c r="F59" s="29"/>
      <c r="G59" s="4">
        <f t="shared" si="3"/>
        <v>0</v>
      </c>
    </row>
    <row r="60" spans="2:7" x14ac:dyDescent="0.3">
      <c r="B60" s="23" t="s">
        <v>92</v>
      </c>
      <c r="C60" s="25" t="s">
        <v>93</v>
      </c>
      <c r="D60" s="23" t="s">
        <v>9</v>
      </c>
      <c r="E60" s="5">
        <v>164.77</v>
      </c>
      <c r="F60" s="29"/>
      <c r="G60" s="4">
        <f t="shared" si="3"/>
        <v>0</v>
      </c>
    </row>
    <row r="61" spans="2:7" x14ac:dyDescent="0.3">
      <c r="B61" s="23" t="s">
        <v>94</v>
      </c>
      <c r="C61" s="25" t="s">
        <v>82</v>
      </c>
      <c r="D61" s="23" t="s">
        <v>9</v>
      </c>
      <c r="E61" s="5">
        <v>28</v>
      </c>
      <c r="F61" s="29"/>
      <c r="G61" s="4">
        <f t="shared" si="3"/>
        <v>0</v>
      </c>
    </row>
    <row r="62" spans="2:7" x14ac:dyDescent="0.3">
      <c r="B62" s="23" t="s">
        <v>95</v>
      </c>
      <c r="C62" s="25" t="s">
        <v>96</v>
      </c>
      <c r="D62" s="23" t="s">
        <v>9</v>
      </c>
      <c r="E62" s="5">
        <v>97.27</v>
      </c>
      <c r="F62" s="29"/>
      <c r="G62" s="4">
        <f t="shared" si="3"/>
        <v>0</v>
      </c>
    </row>
    <row r="63" spans="2:7" x14ac:dyDescent="0.3">
      <c r="B63" s="23" t="s">
        <v>97</v>
      </c>
      <c r="C63" s="25" t="s">
        <v>21</v>
      </c>
      <c r="D63" s="23" t="s">
        <v>20</v>
      </c>
      <c r="E63" s="5">
        <v>28</v>
      </c>
      <c r="F63" s="28"/>
      <c r="G63" s="4">
        <f t="shared" si="3"/>
        <v>0</v>
      </c>
    </row>
    <row r="64" spans="2:7" x14ac:dyDescent="0.3">
      <c r="B64" s="23" t="s">
        <v>98</v>
      </c>
      <c r="C64" s="25" t="s">
        <v>99</v>
      </c>
      <c r="D64" s="23" t="s">
        <v>9</v>
      </c>
      <c r="E64" s="5">
        <v>11</v>
      </c>
      <c r="F64" s="29"/>
      <c r="G64" s="4">
        <f t="shared" si="3"/>
        <v>0</v>
      </c>
    </row>
    <row r="65" spans="2:7" ht="28.8" x14ac:dyDescent="0.3">
      <c r="B65" s="23" t="s">
        <v>100</v>
      </c>
      <c r="C65" s="25" t="s">
        <v>101</v>
      </c>
      <c r="D65" s="23" t="s">
        <v>83</v>
      </c>
      <c r="E65" s="5">
        <v>87</v>
      </c>
      <c r="F65" s="29"/>
      <c r="G65" s="4">
        <f t="shared" si="3"/>
        <v>0</v>
      </c>
    </row>
    <row r="66" spans="2:7" x14ac:dyDescent="0.3">
      <c r="B66" s="23" t="s">
        <v>102</v>
      </c>
      <c r="C66" s="25" t="s">
        <v>167</v>
      </c>
      <c r="D66" s="23" t="s">
        <v>17</v>
      </c>
      <c r="E66" s="5">
        <v>72391.100000000006</v>
      </c>
      <c r="F66" s="29"/>
      <c r="G66" s="4">
        <f t="shared" si="3"/>
        <v>0</v>
      </c>
    </row>
    <row r="67" spans="2:7" ht="28.8" x14ac:dyDescent="0.3">
      <c r="B67" s="23" t="s">
        <v>103</v>
      </c>
      <c r="C67" s="25" t="s">
        <v>186</v>
      </c>
      <c r="D67" s="23" t="s">
        <v>83</v>
      </c>
      <c r="E67" s="5">
        <v>87</v>
      </c>
      <c r="F67" s="28"/>
      <c r="G67" s="4">
        <f t="shared" si="3"/>
        <v>0</v>
      </c>
    </row>
    <row r="68" spans="2:7" ht="28.8" x14ac:dyDescent="0.3">
      <c r="B68" s="23" t="s">
        <v>104</v>
      </c>
      <c r="C68" s="25" t="s">
        <v>187</v>
      </c>
      <c r="D68" s="23" t="s">
        <v>83</v>
      </c>
      <c r="E68" s="5">
        <v>87</v>
      </c>
      <c r="F68" s="28"/>
      <c r="G68" s="4">
        <f t="shared" si="3"/>
        <v>0</v>
      </c>
    </row>
    <row r="69" spans="2:7" ht="28.8" x14ac:dyDescent="0.3">
      <c r="B69" s="23" t="s">
        <v>105</v>
      </c>
      <c r="C69" s="25" t="s">
        <v>106</v>
      </c>
      <c r="D69" s="23" t="s">
        <v>20</v>
      </c>
      <c r="E69" s="5">
        <v>200</v>
      </c>
      <c r="F69" s="28"/>
      <c r="G69" s="4">
        <f t="shared" si="3"/>
        <v>0</v>
      </c>
    </row>
    <row r="70" spans="2:7" ht="28.8" x14ac:dyDescent="0.3">
      <c r="B70" s="23" t="s">
        <v>107</v>
      </c>
      <c r="C70" s="25" t="s">
        <v>170</v>
      </c>
      <c r="D70" s="23" t="s">
        <v>46</v>
      </c>
      <c r="E70" s="5">
        <v>1066</v>
      </c>
      <c r="F70" s="28"/>
      <c r="G70" s="4">
        <f t="shared" si="3"/>
        <v>0</v>
      </c>
    </row>
    <row r="71" spans="2:7" x14ac:dyDescent="0.3">
      <c r="B71" s="23" t="s">
        <v>108</v>
      </c>
      <c r="C71" s="25" t="s">
        <v>188</v>
      </c>
      <c r="D71" s="23" t="s">
        <v>20</v>
      </c>
      <c r="E71" s="5">
        <v>1</v>
      </c>
      <c r="F71" s="28"/>
      <c r="G71" s="4">
        <f t="shared" si="3"/>
        <v>0</v>
      </c>
    </row>
    <row r="72" spans="2:7" x14ac:dyDescent="0.3">
      <c r="B72" s="23" t="s">
        <v>109</v>
      </c>
      <c r="C72" s="25" t="s">
        <v>189</v>
      </c>
      <c r="D72" s="23" t="s">
        <v>20</v>
      </c>
      <c r="E72" s="5">
        <v>1</v>
      </c>
      <c r="F72" s="28"/>
      <c r="G72" s="4">
        <f t="shared" si="3"/>
        <v>0</v>
      </c>
    </row>
    <row r="73" spans="2:7" x14ac:dyDescent="0.3">
      <c r="B73" s="26">
        <v>6</v>
      </c>
      <c r="C73" s="24" t="s">
        <v>110</v>
      </c>
      <c r="D73" s="23"/>
      <c r="E73" s="5"/>
      <c r="F73" s="28"/>
      <c r="G73" s="2">
        <f>SUM(G74:G80)</f>
        <v>0</v>
      </c>
    </row>
    <row r="74" spans="2:7" x14ac:dyDescent="0.3">
      <c r="B74" s="23" t="s">
        <v>36</v>
      </c>
      <c r="C74" s="25" t="s">
        <v>164</v>
      </c>
      <c r="D74" s="23" t="s">
        <v>2</v>
      </c>
      <c r="E74" s="5">
        <v>162</v>
      </c>
      <c r="F74" s="28"/>
      <c r="G74" s="4">
        <f t="shared" ref="G74:G80" si="4">+E74*F74</f>
        <v>0</v>
      </c>
    </row>
    <row r="75" spans="2:7" x14ac:dyDescent="0.3">
      <c r="B75" s="23" t="s">
        <v>38</v>
      </c>
      <c r="C75" s="25" t="s">
        <v>165</v>
      </c>
      <c r="D75" s="23" t="s">
        <v>9</v>
      </c>
      <c r="E75" s="5">
        <v>385</v>
      </c>
      <c r="F75" s="28"/>
      <c r="G75" s="4">
        <f t="shared" si="4"/>
        <v>0</v>
      </c>
    </row>
    <row r="76" spans="2:7" x14ac:dyDescent="0.3">
      <c r="B76" s="23" t="s">
        <v>40</v>
      </c>
      <c r="C76" s="25" t="s">
        <v>174</v>
      </c>
      <c r="D76" s="23" t="s">
        <v>9</v>
      </c>
      <c r="E76" s="5">
        <v>73</v>
      </c>
      <c r="F76" s="28"/>
      <c r="G76" s="4">
        <f t="shared" si="4"/>
        <v>0</v>
      </c>
    </row>
    <row r="77" spans="2:7" x14ac:dyDescent="0.3">
      <c r="B77" s="23" t="s">
        <v>111</v>
      </c>
      <c r="C77" s="25" t="s">
        <v>82</v>
      </c>
      <c r="D77" s="23" t="s">
        <v>9</v>
      </c>
      <c r="E77" s="5">
        <v>132</v>
      </c>
      <c r="F77" s="29"/>
      <c r="G77" s="4">
        <f t="shared" si="4"/>
        <v>0</v>
      </c>
    </row>
    <row r="78" spans="2:7" x14ac:dyDescent="0.3">
      <c r="B78" s="23" t="s">
        <v>41</v>
      </c>
      <c r="C78" s="25" t="s">
        <v>167</v>
      </c>
      <c r="D78" s="23" t="s">
        <v>17</v>
      </c>
      <c r="E78" s="5">
        <v>10706</v>
      </c>
      <c r="F78" s="28"/>
      <c r="G78" s="4">
        <f t="shared" si="4"/>
        <v>0</v>
      </c>
    </row>
    <row r="79" spans="2:7" x14ac:dyDescent="0.3">
      <c r="B79" s="23" t="s">
        <v>63</v>
      </c>
      <c r="C79" s="25" t="s">
        <v>190</v>
      </c>
      <c r="D79" s="23" t="s">
        <v>83</v>
      </c>
      <c r="E79" s="5">
        <v>15</v>
      </c>
      <c r="F79" s="28"/>
      <c r="G79" s="4">
        <f t="shared" si="4"/>
        <v>0</v>
      </c>
    </row>
    <row r="80" spans="2:7" ht="28.8" x14ac:dyDescent="0.3">
      <c r="B80" s="23" t="s">
        <v>64</v>
      </c>
      <c r="C80" s="25" t="s">
        <v>170</v>
      </c>
      <c r="D80" s="23" t="s">
        <v>46</v>
      </c>
      <c r="E80" s="5">
        <v>2888</v>
      </c>
      <c r="F80" s="28"/>
      <c r="G80" s="4">
        <f t="shared" si="4"/>
        <v>0</v>
      </c>
    </row>
    <row r="81" spans="2:7" x14ac:dyDescent="0.3">
      <c r="B81" s="26">
        <v>7</v>
      </c>
      <c r="C81" s="24" t="s">
        <v>112</v>
      </c>
      <c r="D81" s="23"/>
      <c r="E81" s="5"/>
      <c r="F81" s="29"/>
      <c r="G81" s="2">
        <f>+G82</f>
        <v>0</v>
      </c>
    </row>
    <row r="82" spans="2:7" ht="28.8" x14ac:dyDescent="0.3">
      <c r="B82" s="26" t="s">
        <v>42</v>
      </c>
      <c r="C82" s="24" t="s">
        <v>113</v>
      </c>
      <c r="D82" s="23"/>
      <c r="E82" s="5"/>
      <c r="F82" s="30"/>
      <c r="G82" s="2">
        <f>SUM(G83:G100)</f>
        <v>0</v>
      </c>
    </row>
    <row r="83" spans="2:7" x14ac:dyDescent="0.3">
      <c r="B83" s="23" t="s">
        <v>114</v>
      </c>
      <c r="C83" s="25" t="s">
        <v>164</v>
      </c>
      <c r="D83" s="23" t="s">
        <v>2</v>
      </c>
      <c r="E83" s="5">
        <v>4980</v>
      </c>
      <c r="F83" s="30"/>
      <c r="G83" s="4">
        <f t="shared" ref="G83:G100" si="5">+E83*F83</f>
        <v>0</v>
      </c>
    </row>
    <row r="84" spans="2:7" x14ac:dyDescent="0.3">
      <c r="B84" s="23" t="s">
        <v>115</v>
      </c>
      <c r="C84" s="25" t="s">
        <v>177</v>
      </c>
      <c r="D84" s="23" t="s">
        <v>9</v>
      </c>
      <c r="E84" s="5">
        <v>1736.56</v>
      </c>
      <c r="F84" s="31"/>
      <c r="G84" s="4">
        <f t="shared" si="5"/>
        <v>0</v>
      </c>
    </row>
    <row r="85" spans="2:7" x14ac:dyDescent="0.3">
      <c r="B85" s="23" t="s">
        <v>116</v>
      </c>
      <c r="C85" s="25" t="s">
        <v>62</v>
      </c>
      <c r="D85" s="23" t="s">
        <v>9</v>
      </c>
      <c r="E85" s="5">
        <v>976</v>
      </c>
      <c r="F85" s="31"/>
      <c r="G85" s="4">
        <f t="shared" si="5"/>
        <v>0</v>
      </c>
    </row>
    <row r="86" spans="2:7" x14ac:dyDescent="0.3">
      <c r="B86" s="23" t="s">
        <v>117</v>
      </c>
      <c r="C86" s="25" t="s">
        <v>22</v>
      </c>
      <c r="D86" s="23" t="s">
        <v>2</v>
      </c>
      <c r="E86" s="5">
        <v>8405</v>
      </c>
      <c r="F86" s="30"/>
      <c r="G86" s="4">
        <f t="shared" si="5"/>
        <v>0</v>
      </c>
    </row>
    <row r="87" spans="2:7" x14ac:dyDescent="0.3">
      <c r="B87" s="23" t="s">
        <v>118</v>
      </c>
      <c r="C87" s="25" t="s">
        <v>191</v>
      </c>
      <c r="D87" s="23" t="s">
        <v>9</v>
      </c>
      <c r="E87" s="5">
        <v>6669.14</v>
      </c>
      <c r="F87" s="31"/>
      <c r="G87" s="4">
        <f t="shared" si="5"/>
        <v>0</v>
      </c>
    </row>
    <row r="88" spans="2:7" x14ac:dyDescent="0.3">
      <c r="B88" s="23" t="s">
        <v>119</v>
      </c>
      <c r="C88" s="25" t="s">
        <v>120</v>
      </c>
      <c r="D88" s="23" t="s">
        <v>2</v>
      </c>
      <c r="E88" s="5">
        <v>9470.2099999999991</v>
      </c>
      <c r="F88" s="31"/>
      <c r="G88" s="4">
        <f t="shared" si="5"/>
        <v>0</v>
      </c>
    </row>
    <row r="89" spans="2:7" x14ac:dyDescent="0.3">
      <c r="B89" s="23" t="s">
        <v>121</v>
      </c>
      <c r="C89" s="25" t="s">
        <v>192</v>
      </c>
      <c r="D89" s="23" t="s">
        <v>2</v>
      </c>
      <c r="E89" s="5">
        <v>1164</v>
      </c>
      <c r="F89" s="30"/>
      <c r="G89" s="4">
        <f t="shared" si="5"/>
        <v>0</v>
      </c>
    </row>
    <row r="90" spans="2:7" ht="28.8" x14ac:dyDescent="0.3">
      <c r="B90" s="23" t="s">
        <v>122</v>
      </c>
      <c r="C90" s="25" t="s">
        <v>173</v>
      </c>
      <c r="D90" s="23" t="s">
        <v>9</v>
      </c>
      <c r="E90" s="5">
        <v>1502.6</v>
      </c>
      <c r="F90" s="31"/>
      <c r="G90" s="4">
        <f t="shared" si="5"/>
        <v>0</v>
      </c>
    </row>
    <row r="91" spans="2:7" ht="28.8" x14ac:dyDescent="0.3">
      <c r="B91" s="23" t="s">
        <v>123</v>
      </c>
      <c r="C91" s="25" t="s">
        <v>124</v>
      </c>
      <c r="D91" s="23" t="s">
        <v>9</v>
      </c>
      <c r="E91" s="5">
        <v>937.44</v>
      </c>
      <c r="F91" s="31"/>
      <c r="G91" s="4">
        <f t="shared" si="5"/>
        <v>0</v>
      </c>
    </row>
    <row r="92" spans="2:7" x14ac:dyDescent="0.3">
      <c r="B92" s="23" t="s">
        <v>125</v>
      </c>
      <c r="C92" s="25" t="s">
        <v>99</v>
      </c>
      <c r="D92" s="23" t="s">
        <v>9</v>
      </c>
      <c r="E92" s="5">
        <v>30</v>
      </c>
      <c r="F92" s="31"/>
      <c r="G92" s="4">
        <f t="shared" si="5"/>
        <v>0</v>
      </c>
    </row>
    <row r="93" spans="2:7" ht="28.8" x14ac:dyDescent="0.3">
      <c r="B93" s="23" t="s">
        <v>126</v>
      </c>
      <c r="C93" s="25" t="s">
        <v>193</v>
      </c>
      <c r="D93" s="23" t="s">
        <v>83</v>
      </c>
      <c r="E93" s="5">
        <v>108</v>
      </c>
      <c r="F93" s="31"/>
      <c r="G93" s="4">
        <f t="shared" si="5"/>
        <v>0</v>
      </c>
    </row>
    <row r="94" spans="2:7" ht="28.8" x14ac:dyDescent="0.3">
      <c r="B94" s="23" t="s">
        <v>127</v>
      </c>
      <c r="C94" s="25" t="s">
        <v>194</v>
      </c>
      <c r="D94" s="23" t="s">
        <v>83</v>
      </c>
      <c r="E94" s="5">
        <v>578</v>
      </c>
      <c r="F94" s="31"/>
      <c r="G94" s="4">
        <f t="shared" si="5"/>
        <v>0</v>
      </c>
    </row>
    <row r="95" spans="2:7" ht="28.8" x14ac:dyDescent="0.3">
      <c r="B95" s="23" t="s">
        <v>128</v>
      </c>
      <c r="C95" s="25" t="s">
        <v>195</v>
      </c>
      <c r="D95" s="23" t="s">
        <v>83</v>
      </c>
      <c r="E95" s="5">
        <v>108</v>
      </c>
      <c r="F95" s="30"/>
      <c r="G95" s="4">
        <f t="shared" si="5"/>
        <v>0</v>
      </c>
    </row>
    <row r="96" spans="2:7" x14ac:dyDescent="0.3">
      <c r="B96" s="23" t="s">
        <v>129</v>
      </c>
      <c r="C96" s="25" t="s">
        <v>196</v>
      </c>
      <c r="D96" s="23" t="s">
        <v>83</v>
      </c>
      <c r="E96" s="5">
        <v>578</v>
      </c>
      <c r="F96" s="30"/>
      <c r="G96" s="4">
        <f t="shared" si="5"/>
        <v>0</v>
      </c>
    </row>
    <row r="97" spans="2:7" x14ac:dyDescent="0.3">
      <c r="B97" s="23" t="s">
        <v>130</v>
      </c>
      <c r="C97" s="25" t="s">
        <v>174</v>
      </c>
      <c r="D97" s="23" t="s">
        <v>9</v>
      </c>
      <c r="E97" s="5">
        <v>70</v>
      </c>
      <c r="F97" s="30"/>
      <c r="G97" s="4">
        <f t="shared" si="5"/>
        <v>0</v>
      </c>
    </row>
    <row r="98" spans="2:7" ht="28.8" x14ac:dyDescent="0.3">
      <c r="B98" s="23" t="s">
        <v>131</v>
      </c>
      <c r="C98" s="25" t="s">
        <v>187</v>
      </c>
      <c r="D98" s="23" t="s">
        <v>83</v>
      </c>
      <c r="E98" s="5">
        <v>108</v>
      </c>
      <c r="F98" s="30"/>
      <c r="G98" s="4">
        <f t="shared" si="5"/>
        <v>0</v>
      </c>
    </row>
    <row r="99" spans="2:7" x14ac:dyDescent="0.3">
      <c r="B99" s="23" t="s">
        <v>132</v>
      </c>
      <c r="C99" s="25" t="s">
        <v>159</v>
      </c>
      <c r="D99" s="23" t="s">
        <v>83</v>
      </c>
      <c r="E99" s="5">
        <v>198</v>
      </c>
      <c r="F99" s="31"/>
      <c r="G99" s="4">
        <f t="shared" si="5"/>
        <v>0</v>
      </c>
    </row>
    <row r="100" spans="2:7" x14ac:dyDescent="0.3">
      <c r="B100" s="23" t="s">
        <v>133</v>
      </c>
      <c r="C100" s="25" t="s">
        <v>197</v>
      </c>
      <c r="D100" s="23" t="s">
        <v>2</v>
      </c>
      <c r="E100" s="5">
        <v>237</v>
      </c>
      <c r="F100" s="30"/>
      <c r="G100" s="4">
        <f t="shared" si="5"/>
        <v>0</v>
      </c>
    </row>
    <row r="101" spans="2:7" x14ac:dyDescent="0.3">
      <c r="B101" s="26">
        <v>8</v>
      </c>
      <c r="C101" s="24" t="s">
        <v>26</v>
      </c>
      <c r="D101" s="23"/>
      <c r="E101" s="5"/>
      <c r="F101" s="30"/>
      <c r="G101" s="2">
        <f>SUM(G102:G104)</f>
        <v>0</v>
      </c>
    </row>
    <row r="102" spans="2:7" x14ac:dyDescent="0.3">
      <c r="B102" s="23" t="s">
        <v>65</v>
      </c>
      <c r="C102" s="25" t="s">
        <v>176</v>
      </c>
      <c r="D102" s="23" t="s">
        <v>9</v>
      </c>
      <c r="E102" s="5">
        <v>4244</v>
      </c>
      <c r="F102" s="28"/>
      <c r="G102" s="4">
        <f>+E102*F102</f>
        <v>0</v>
      </c>
    </row>
    <row r="103" spans="2:7" ht="28.8" x14ac:dyDescent="0.3">
      <c r="B103" s="23" t="s">
        <v>66</v>
      </c>
      <c r="C103" s="25" t="s">
        <v>170</v>
      </c>
      <c r="D103" s="23" t="s">
        <v>46</v>
      </c>
      <c r="E103" s="5">
        <v>31828</v>
      </c>
      <c r="F103" s="28"/>
      <c r="G103" s="4">
        <f>+E103*F103</f>
        <v>0</v>
      </c>
    </row>
    <row r="104" spans="2:7" x14ac:dyDescent="0.3">
      <c r="B104" s="23" t="s">
        <v>67</v>
      </c>
      <c r="C104" s="25" t="s">
        <v>134</v>
      </c>
      <c r="D104" s="23" t="s">
        <v>9</v>
      </c>
      <c r="E104" s="5">
        <v>3396</v>
      </c>
      <c r="F104" s="28"/>
      <c r="G104" s="4">
        <f>+E104*F104</f>
        <v>0</v>
      </c>
    </row>
    <row r="105" spans="2:7" x14ac:dyDescent="0.3">
      <c r="B105" s="26">
        <v>9</v>
      </c>
      <c r="C105" s="24" t="s">
        <v>135</v>
      </c>
      <c r="D105" s="23"/>
      <c r="E105" s="5"/>
      <c r="F105" s="29"/>
      <c r="G105" s="2">
        <f>SUM(G106:G110)</f>
        <v>0</v>
      </c>
    </row>
    <row r="106" spans="2:7" x14ac:dyDescent="0.3">
      <c r="B106" s="23" t="s">
        <v>157</v>
      </c>
      <c r="C106" s="25" t="s">
        <v>158</v>
      </c>
      <c r="D106" s="23" t="s">
        <v>2</v>
      </c>
      <c r="E106" s="5">
        <v>3807</v>
      </c>
      <c r="F106" s="29"/>
      <c r="G106" s="27">
        <f>+F106*E106</f>
        <v>0</v>
      </c>
    </row>
    <row r="107" spans="2:7" x14ac:dyDescent="0.3">
      <c r="B107" s="23" t="s">
        <v>68</v>
      </c>
      <c r="C107" s="25" t="s">
        <v>87</v>
      </c>
      <c r="D107" s="23" t="s">
        <v>9</v>
      </c>
      <c r="E107" s="5">
        <v>1199</v>
      </c>
      <c r="F107" s="29"/>
      <c r="G107" s="4">
        <f>+E107*F107</f>
        <v>0</v>
      </c>
    </row>
    <row r="108" spans="2:7" x14ac:dyDescent="0.3">
      <c r="B108" s="23" t="s">
        <v>69</v>
      </c>
      <c r="C108" s="25" t="s">
        <v>136</v>
      </c>
      <c r="D108" s="23" t="s">
        <v>9</v>
      </c>
      <c r="E108" s="5">
        <v>800</v>
      </c>
      <c r="F108" s="29"/>
      <c r="G108" s="4">
        <f>+E108*F108</f>
        <v>0</v>
      </c>
    </row>
    <row r="109" spans="2:7" x14ac:dyDescent="0.3">
      <c r="B109" s="23" t="s">
        <v>70</v>
      </c>
      <c r="C109" s="25" t="s">
        <v>198</v>
      </c>
      <c r="D109" s="23" t="s">
        <v>9</v>
      </c>
      <c r="E109" s="5">
        <v>400</v>
      </c>
      <c r="F109" s="29"/>
      <c r="G109" s="4">
        <f>+E109*F109</f>
        <v>0</v>
      </c>
    </row>
    <row r="110" spans="2:7" x14ac:dyDescent="0.3">
      <c r="B110" s="23" t="s">
        <v>71</v>
      </c>
      <c r="C110" s="25" t="s">
        <v>199</v>
      </c>
      <c r="D110" s="23" t="s">
        <v>2</v>
      </c>
      <c r="E110" s="5">
        <v>3806</v>
      </c>
      <c r="F110" s="28"/>
      <c r="G110" s="4">
        <f>+E110*F110</f>
        <v>0</v>
      </c>
    </row>
    <row r="111" spans="2:7" x14ac:dyDescent="0.3">
      <c r="B111" s="26">
        <v>10</v>
      </c>
      <c r="C111" s="24" t="s">
        <v>137</v>
      </c>
      <c r="D111" s="23"/>
      <c r="E111" s="5"/>
      <c r="F111" s="28"/>
      <c r="G111" s="2">
        <f>SUM(G112:G115)</f>
        <v>0</v>
      </c>
    </row>
    <row r="112" spans="2:7" x14ac:dyDescent="0.3">
      <c r="B112" s="23" t="s">
        <v>72</v>
      </c>
      <c r="C112" s="25" t="s">
        <v>37</v>
      </c>
      <c r="D112" s="23" t="s">
        <v>20</v>
      </c>
      <c r="E112" s="5">
        <v>9</v>
      </c>
      <c r="F112" s="28"/>
      <c r="G112" s="4">
        <f>+E112*F112</f>
        <v>0</v>
      </c>
    </row>
    <row r="113" spans="2:7" x14ac:dyDescent="0.3">
      <c r="B113" s="23" t="s">
        <v>138</v>
      </c>
      <c r="C113" s="25" t="s">
        <v>200</v>
      </c>
      <c r="D113" s="23" t="s">
        <v>39</v>
      </c>
      <c r="E113" s="5">
        <v>0.45</v>
      </c>
      <c r="F113" s="28"/>
      <c r="G113" s="4">
        <f>+E113*F113</f>
        <v>0</v>
      </c>
    </row>
    <row r="114" spans="2:7" x14ac:dyDescent="0.3">
      <c r="B114" s="23" t="s">
        <v>139</v>
      </c>
      <c r="C114" s="25" t="s">
        <v>140</v>
      </c>
      <c r="D114" s="23" t="s">
        <v>20</v>
      </c>
      <c r="E114" s="5">
        <v>224</v>
      </c>
      <c r="F114" s="28"/>
      <c r="G114" s="4">
        <f>+E114*F114</f>
        <v>0</v>
      </c>
    </row>
    <row r="115" spans="2:7" x14ac:dyDescent="0.3">
      <c r="B115" s="23" t="s">
        <v>141</v>
      </c>
      <c r="C115" s="25" t="s">
        <v>142</v>
      </c>
      <c r="D115" s="23" t="s">
        <v>20</v>
      </c>
      <c r="E115" s="5">
        <v>10</v>
      </c>
      <c r="F115" s="28"/>
      <c r="G115" s="4">
        <f>+E115*F115</f>
        <v>0</v>
      </c>
    </row>
    <row r="116" spans="2:7" x14ac:dyDescent="0.3">
      <c r="B116" s="26">
        <v>11</v>
      </c>
      <c r="C116" s="24" t="s">
        <v>143</v>
      </c>
      <c r="D116" s="23"/>
      <c r="E116" s="5"/>
      <c r="F116" s="28"/>
      <c r="G116" s="2">
        <f>+G117</f>
        <v>0</v>
      </c>
    </row>
    <row r="117" spans="2:7" x14ac:dyDescent="0.3">
      <c r="B117" s="23" t="s">
        <v>73</v>
      </c>
      <c r="C117" s="25" t="s">
        <v>144</v>
      </c>
      <c r="D117" s="23" t="s">
        <v>20</v>
      </c>
      <c r="E117" s="5">
        <v>1070</v>
      </c>
      <c r="F117" s="28"/>
      <c r="G117" s="4">
        <f>+E117*F117</f>
        <v>0</v>
      </c>
    </row>
    <row r="118" spans="2:7" ht="5.4" customHeight="1" x14ac:dyDescent="0.3">
      <c r="G118" s="6"/>
    </row>
    <row r="119" spans="2:7" ht="14.4" customHeight="1" x14ac:dyDescent="0.3">
      <c r="B119" s="39" t="s">
        <v>74</v>
      </c>
      <c r="C119" s="40"/>
      <c r="D119" s="40"/>
      <c r="E119" s="40"/>
      <c r="F119" s="41"/>
      <c r="G119" s="7">
        <f>+G10</f>
        <v>0</v>
      </c>
    </row>
    <row r="120" spans="2:7" x14ac:dyDescent="0.3">
      <c r="B120" s="38" t="s">
        <v>75</v>
      </c>
      <c r="C120" s="33"/>
      <c r="D120" s="33"/>
      <c r="E120" s="34"/>
      <c r="F120" s="15"/>
      <c r="G120" s="8">
        <f>+$G$119*F120</f>
        <v>0</v>
      </c>
    </row>
    <row r="121" spans="2:7" x14ac:dyDescent="0.3">
      <c r="B121" s="38" t="s">
        <v>76</v>
      </c>
      <c r="C121" s="33"/>
      <c r="D121" s="33"/>
      <c r="E121" s="34"/>
      <c r="F121" s="16"/>
      <c r="G121" s="8">
        <f>+$G$119*F121</f>
        <v>0</v>
      </c>
    </row>
    <row r="122" spans="2:7" x14ac:dyDescent="0.3">
      <c r="B122" s="38" t="s">
        <v>77</v>
      </c>
      <c r="C122" s="33"/>
      <c r="D122" s="33"/>
      <c r="E122" s="34"/>
      <c r="F122" s="15"/>
      <c r="G122" s="8">
        <f>+$G$119*F122</f>
        <v>0</v>
      </c>
    </row>
    <row r="123" spans="2:7" x14ac:dyDescent="0.3">
      <c r="B123" s="42" t="s">
        <v>78</v>
      </c>
      <c r="C123" s="43"/>
      <c r="D123" s="43"/>
      <c r="E123" s="44"/>
      <c r="F123" s="9">
        <f>SUM(F120:F122)</f>
        <v>0</v>
      </c>
      <c r="G123" s="10">
        <f>+SUM(G120:G122)</f>
        <v>0</v>
      </c>
    </row>
    <row r="124" spans="2:7" x14ac:dyDescent="0.3">
      <c r="B124" s="45" t="s">
        <v>79</v>
      </c>
      <c r="C124" s="46"/>
      <c r="D124" s="46"/>
      <c r="E124" s="46"/>
      <c r="F124" s="47"/>
      <c r="G124" s="11">
        <f>+G119+G123</f>
        <v>0</v>
      </c>
    </row>
    <row r="125" spans="2:7" x14ac:dyDescent="0.3">
      <c r="B125" s="38" t="s">
        <v>80</v>
      </c>
      <c r="C125" s="33"/>
      <c r="D125" s="33"/>
      <c r="E125" s="34"/>
      <c r="F125" s="12">
        <v>0.19</v>
      </c>
      <c r="G125" s="8">
        <f>+G122*F125</f>
        <v>0</v>
      </c>
    </row>
    <row r="126" spans="2:7" ht="14.4" customHeight="1" x14ac:dyDescent="0.3">
      <c r="B126" s="33" t="s">
        <v>153</v>
      </c>
      <c r="C126" s="33"/>
      <c r="D126" s="33"/>
      <c r="E126" s="34"/>
      <c r="F126" s="12" t="s">
        <v>155</v>
      </c>
      <c r="G126" s="8">
        <v>198478394.18000001</v>
      </c>
    </row>
    <row r="127" spans="2:7" x14ac:dyDescent="0.3">
      <c r="B127" s="33" t="s">
        <v>154</v>
      </c>
      <c r="C127" s="33"/>
      <c r="D127" s="33"/>
      <c r="E127" s="34"/>
      <c r="F127" s="12" t="s">
        <v>155</v>
      </c>
      <c r="G127" s="22">
        <v>463426548.30000001</v>
      </c>
    </row>
    <row r="128" spans="2:7" x14ac:dyDescent="0.3">
      <c r="B128" s="35" t="s">
        <v>150</v>
      </c>
      <c r="C128" s="36"/>
      <c r="D128" s="36"/>
      <c r="E128" s="37"/>
      <c r="F128" s="13"/>
      <c r="G128" s="14" t="str">
        <f>+IF(G124=0,"",SUM(G124:G127))</f>
        <v/>
      </c>
    </row>
  </sheetData>
  <sheetProtection algorithmName="SHA-512" hashValue="4yYgpYDWlkxEqLbSvpelWnUFunel4HCJ98hdDUrnv6LXoa1IwjeSEsnVtrTZvWuWwqPXvLh/c+k9F09mst+K4g==" saltValue="hCuDOWt2gSplI3GcRmURrA==" spinCount="100000" sheet="1" objects="1" scenarios="1"/>
  <protectedRanges>
    <protectedRange sqref="F11:F117" name="Valores unitarios"/>
    <protectedRange sqref="F120:F122" name="AIU"/>
  </protectedRanges>
  <autoFilter ref="B9:G117" xr:uid="{D81CF2E8-75D9-40FF-89EA-C6B7FCCD7DAF}"/>
  <mergeCells count="17">
    <mergeCell ref="B10:F10"/>
    <mergeCell ref="B2:G2"/>
    <mergeCell ref="B3:G3"/>
    <mergeCell ref="B4:G4"/>
    <mergeCell ref="B5:G5"/>
    <mergeCell ref="B6:G6"/>
    <mergeCell ref="B7:G7"/>
    <mergeCell ref="B127:E127"/>
    <mergeCell ref="B128:E128"/>
    <mergeCell ref="B125:E125"/>
    <mergeCell ref="B126:E126"/>
    <mergeCell ref="B119:F119"/>
    <mergeCell ref="B120:E120"/>
    <mergeCell ref="B121:E121"/>
    <mergeCell ref="B122:E122"/>
    <mergeCell ref="B123:E123"/>
    <mergeCell ref="B124:F124"/>
  </mergeCells>
  <dataValidations count="1">
    <dataValidation type="list" allowBlank="1" showInputMessage="1" showErrorMessage="1" sqref="B125 B120:B123" xr:uid="{96EB0774-6A48-4015-825C-75A7FDC254E9}">
      <formula1>#REF!</formula1>
    </dataValidation>
  </dataValidations>
  <pageMargins left="0.70866141732283472" right="0.70866141732283472" top="0.74803149606299213" bottom="0.74803149606299213" header="0.31496062992125984" footer="0.31496062992125984"/>
  <pageSetup scale="65" fitToHeight="0" orientation="portrait" r:id="rId1"/>
  <rowBreaks count="1" manualBreakCount="1">
    <brk id="4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GRUPO 2</vt:lpstr>
      <vt:lpstr>'Presupuesto GRUPO 2'!Área_de_impresión</vt:lpstr>
      <vt:lpstr>'Presupuesto GRUPO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2020-02-03T19:27:32Z</cp:lastPrinted>
  <dcterms:created xsi:type="dcterms:W3CDTF">2020-01-31T16:28:14Z</dcterms:created>
  <dcterms:modified xsi:type="dcterms:W3CDTF">2020-03-18T20:40:03Z</dcterms:modified>
</cp:coreProperties>
</file>