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Hp\Desktop\Para entrega TDR\"/>
    </mc:Choice>
  </mc:AlternateContent>
  <xr:revisionPtr revIDLastSave="0" documentId="13_ncr:1_{62ACC29B-3D38-4056-A3A9-39F30D7B8D95}" xr6:coauthVersionLast="45" xr6:coauthVersionMax="45" xr10:uidLastSave="{00000000-0000-0000-0000-000000000000}"/>
  <bookViews>
    <workbookView xWindow="28680" yWindow="-120" windowWidth="21840" windowHeight="13140" xr2:uid="{DE69B274-674E-4D07-9504-68E80C48F5AF}"/>
  </bookViews>
  <sheets>
    <sheet name="Presupuesto GRUPO 1 - PUENTE 4" sheetId="1" r:id="rId1"/>
    <sheet name="Presupuesto GRUPO 1 - PUENTE 5" sheetId="3" r:id="rId2"/>
  </sheets>
  <externalReferences>
    <externalReference r:id="rId3"/>
  </externalReferences>
  <definedNames>
    <definedName name="_xlnm._FilterDatabase" localSheetId="0" hidden="1">'Presupuesto GRUPO 1 - PUENTE 4'!$B$9:$G$135</definedName>
    <definedName name="_xlnm._FilterDatabase" localSheetId="1" hidden="1">'Presupuesto GRUPO 1 - PUENTE 5'!$B$9:$G$170</definedName>
    <definedName name="_xlnm.Print_Area" localSheetId="0">'Presupuesto GRUPO 1 - PUENTE 4'!$A$1:$H$147</definedName>
    <definedName name="_xlnm.Print_Area" localSheetId="1">'Presupuesto GRUPO 1 - PUENTE 5'!$A$1:$G$183</definedName>
    <definedName name="Presupuesto_4">'[1]PUENTE 4'!$A$9:$W$137</definedName>
    <definedName name="Presupuesto_5">'[1]PUENTE 5'!$A$5:$U$168</definedName>
    <definedName name="_xlnm.Print_Titles" localSheetId="0">'Presupuesto GRUPO 1 - PUENTE 4'!$4:$9</definedName>
    <definedName name="_xlnm.Print_Titles" localSheetId="1">'Presupuesto GRUPO 1 - PUENTE 5'!$4:$9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1" i="3" l="1"/>
  <c r="F177" i="3" l="1"/>
  <c r="G170" i="3"/>
  <c r="G169" i="3"/>
  <c r="G168" i="3"/>
  <c r="G167" i="3"/>
  <c r="G166" i="3"/>
  <c r="G165" i="3"/>
  <c r="G164" i="3"/>
  <c r="G163" i="3"/>
  <c r="G162" i="3"/>
  <c r="G161" i="3"/>
  <c r="G159" i="3"/>
  <c r="G158" i="3"/>
  <c r="G157" i="3"/>
  <c r="G156" i="3"/>
  <c r="G155" i="3"/>
  <c r="G154" i="3"/>
  <c r="G152" i="3"/>
  <c r="G151" i="3"/>
  <c r="G150" i="3"/>
  <c r="G149" i="3"/>
  <c r="G147" i="3"/>
  <c r="G146" i="3"/>
  <c r="G145" i="3"/>
  <c r="G144" i="3"/>
  <c r="G143" i="3"/>
  <c r="G142" i="3"/>
  <c r="G141" i="3"/>
  <c r="G140" i="3"/>
  <c r="G139" i="3"/>
  <c r="G138" i="3"/>
  <c r="G137" i="3"/>
  <c r="G136" i="3"/>
  <c r="G134" i="3"/>
  <c r="G133" i="3"/>
  <c r="G132" i="3"/>
  <c r="G131" i="3"/>
  <c r="G130" i="3"/>
  <c r="G129" i="3"/>
  <c r="G128" i="3"/>
  <c r="G127" i="3"/>
  <c r="G126" i="3"/>
  <c r="G125" i="3"/>
  <c r="G124" i="3"/>
  <c r="G123" i="3"/>
  <c r="G121" i="3"/>
  <c r="G120" i="3"/>
  <c r="G119" i="3"/>
  <c r="G118" i="3"/>
  <c r="G117" i="3"/>
  <c r="G116" i="3"/>
  <c r="G115" i="3"/>
  <c r="G114" i="3"/>
  <c r="G113" i="3"/>
  <c r="G112" i="3"/>
  <c r="G111" i="3"/>
  <c r="G108" i="3"/>
  <c r="G107" i="3"/>
  <c r="G106" i="3"/>
  <c r="G105" i="3"/>
  <c r="G104" i="3"/>
  <c r="G103" i="3"/>
  <c r="G102" i="3"/>
  <c r="G101" i="3"/>
  <c r="G100" i="3"/>
  <c r="G99" i="3"/>
  <c r="G98" i="3"/>
  <c r="G97" i="3"/>
  <c r="G96" i="3"/>
  <c r="G94" i="3"/>
  <c r="G93" i="3"/>
  <c r="G92" i="3"/>
  <c r="G91" i="3"/>
  <c r="G90" i="3"/>
  <c r="G89" i="3"/>
  <c r="G88" i="3"/>
  <c r="G87" i="3"/>
  <c r="G86" i="3"/>
  <c r="G85" i="3"/>
  <c r="G84" i="3"/>
  <c r="G83" i="3"/>
  <c r="G82" i="3"/>
  <c r="G81" i="3"/>
  <c r="G80" i="3"/>
  <c r="G79" i="3"/>
  <c r="G78" i="3"/>
  <c r="G77" i="3"/>
  <c r="G76" i="3"/>
  <c r="G75" i="3"/>
  <c r="G74" i="3"/>
  <c r="G73" i="3"/>
  <c r="G72" i="3"/>
  <c r="G71" i="3"/>
  <c r="G69" i="3"/>
  <c r="G68" i="3"/>
  <c r="G67" i="3"/>
  <c r="G66" i="3"/>
  <c r="G65" i="3"/>
  <c r="G64" i="3"/>
  <c r="G63" i="3"/>
  <c r="G62" i="3"/>
  <c r="G61" i="3"/>
  <c r="G60" i="3"/>
  <c r="G59" i="3"/>
  <c r="G58" i="3"/>
  <c r="G57" i="3"/>
  <c r="G55" i="3"/>
  <c r="G54" i="3"/>
  <c r="G53" i="3"/>
  <c r="G52" i="3"/>
  <c r="G51" i="3"/>
  <c r="G50" i="3"/>
  <c r="G48" i="3"/>
  <c r="G46" i="3" s="1"/>
  <c r="G47" i="3"/>
  <c r="G45" i="3"/>
  <c r="G44" i="3"/>
  <c r="G43" i="3"/>
  <c r="G42" i="3"/>
  <c r="G41" i="3"/>
  <c r="G40" i="3"/>
  <c r="G39" i="3"/>
  <c r="G38" i="3"/>
  <c r="G37" i="3"/>
  <c r="G36" i="3"/>
  <c r="G35" i="3"/>
  <c r="G34" i="3"/>
  <c r="G33" i="3"/>
  <c r="G32" i="3"/>
  <c r="G31" i="3"/>
  <c r="G29" i="3"/>
  <c r="G28" i="3"/>
  <c r="G27" i="3"/>
  <c r="G26" i="3"/>
  <c r="G25" i="3"/>
  <c r="G24" i="3"/>
  <c r="G23" i="3"/>
  <c r="G22" i="3"/>
  <c r="G21" i="3"/>
  <c r="G20" i="3"/>
  <c r="G19" i="3"/>
  <c r="G18" i="3"/>
  <c r="G17" i="3"/>
  <c r="G14" i="3"/>
  <c r="G13" i="3"/>
  <c r="G12" i="3"/>
  <c r="G135" i="1"/>
  <c r="G134" i="1" s="1"/>
  <c r="G133" i="1"/>
  <c r="G132" i="1"/>
  <c r="G131" i="1"/>
  <c r="G130" i="1"/>
  <c r="G129" i="1"/>
  <c r="G128" i="1"/>
  <c r="G127" i="1"/>
  <c r="G126" i="1"/>
  <c r="G124" i="1"/>
  <c r="G123" i="1"/>
  <c r="G122" i="1"/>
  <c r="G121" i="1"/>
  <c r="G120" i="1"/>
  <c r="G119" i="1"/>
  <c r="G117" i="1"/>
  <c r="G116" i="1"/>
  <c r="G115" i="1"/>
  <c r="G114" i="1"/>
  <c r="G112" i="1"/>
  <c r="G111" i="1"/>
  <c r="G110" i="1"/>
  <c r="G109" i="1"/>
  <c r="G108" i="1"/>
  <c r="G107" i="1"/>
  <c r="G106" i="1"/>
  <c r="G105" i="1"/>
  <c r="G104" i="1"/>
  <c r="G103" i="1"/>
  <c r="G101" i="1"/>
  <c r="G100" i="1"/>
  <c r="G99" i="1"/>
  <c r="G98" i="1"/>
  <c r="G97" i="1"/>
  <c r="G96" i="1"/>
  <c r="G95" i="1"/>
  <c r="G94" i="1"/>
  <c r="G93" i="1"/>
  <c r="G92" i="1"/>
  <c r="G91" i="1"/>
  <c r="G90" i="1"/>
  <c r="G88" i="1"/>
  <c r="G87" i="1"/>
  <c r="G86" i="1"/>
  <c r="G85" i="1"/>
  <c r="G84" i="1"/>
  <c r="G83" i="1"/>
  <c r="G82" i="1"/>
  <c r="G81" i="1"/>
  <c r="G80" i="1"/>
  <c r="G79" i="1"/>
  <c r="G78" i="1"/>
  <c r="G77"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2" i="1"/>
  <c r="G41" i="1"/>
  <c r="G40" i="1"/>
  <c r="G39" i="1"/>
  <c r="G38" i="1"/>
  <c r="G37" i="1"/>
  <c r="G36" i="1"/>
  <c r="G35" i="1"/>
  <c r="G34" i="1"/>
  <c r="G33" i="1"/>
  <c r="G32" i="1"/>
  <c r="G31" i="1"/>
  <c r="G30" i="1"/>
  <c r="G29" i="1"/>
  <c r="G28" i="1"/>
  <c r="G26" i="1"/>
  <c r="G25" i="1"/>
  <c r="G24" i="1"/>
  <c r="G23" i="1"/>
  <c r="G22" i="1"/>
  <c r="G21" i="1"/>
  <c r="G20" i="1"/>
  <c r="G18" i="1"/>
  <c r="G17" i="1"/>
  <c r="G14" i="1"/>
  <c r="G13" i="1"/>
  <c r="G12" i="1"/>
  <c r="G16" i="1" l="1"/>
  <c r="G122" i="3"/>
  <c r="G110" i="3"/>
  <c r="G16" i="3"/>
  <c r="G43" i="1"/>
  <c r="G76" i="1"/>
  <c r="G113" i="1"/>
  <c r="G11" i="1"/>
  <c r="G125" i="1"/>
  <c r="G30" i="3"/>
  <c r="G49" i="3"/>
  <c r="G95" i="3"/>
  <c r="G148" i="3"/>
  <c r="G56" i="3"/>
  <c r="G70" i="3"/>
  <c r="G135" i="3"/>
  <c r="G153" i="3"/>
  <c r="G11" i="3"/>
  <c r="G160" i="3"/>
  <c r="G19" i="1"/>
  <c r="G15" i="1" s="1"/>
  <c r="G89" i="1"/>
  <c r="G118" i="1"/>
  <c r="G27" i="1"/>
  <c r="G102" i="1"/>
  <c r="G75" i="1"/>
  <c r="G109" i="3" l="1"/>
  <c r="G10" i="3" s="1"/>
  <c r="G173" i="3" s="1"/>
  <c r="G15" i="3"/>
  <c r="G174" i="3" l="1"/>
  <c r="G175" i="3"/>
  <c r="G176" i="3"/>
  <c r="G179" i="3" s="1"/>
  <c r="G177" i="3" l="1"/>
  <c r="G178" i="3" s="1"/>
  <c r="G182" i="3" s="1"/>
  <c r="F141" i="1"/>
  <c r="G10" i="1" l="1"/>
  <c r="G137" i="1" s="1"/>
  <c r="G140" i="1" l="1"/>
  <c r="G143" i="1" s="1"/>
  <c r="G139" i="1"/>
  <c r="G138" i="1"/>
  <c r="G141" i="1" l="1"/>
  <c r="G142" i="1" s="1"/>
  <c r="G146" i="1" s="1"/>
</calcChain>
</file>

<file path=xl/sharedStrings.xml><?xml version="1.0" encoding="utf-8"?>
<sst xmlns="http://schemas.openxmlformats.org/spreadsheetml/2006/main" count="856" uniqueCount="465">
  <si>
    <t>ITEMS</t>
  </si>
  <si>
    <t>DESCRIPCION</t>
  </si>
  <si>
    <t>PRELIMINARES</t>
  </si>
  <si>
    <t>1.1</t>
  </si>
  <si>
    <t>m2</t>
  </si>
  <si>
    <t>1.2</t>
  </si>
  <si>
    <t>OBRAS DE DRENAJE Y MANEJO DE AGUAS SUPERFICIALES</t>
  </si>
  <si>
    <t>2.1</t>
  </si>
  <si>
    <t>ALCANTARILLA K36+068</t>
  </si>
  <si>
    <t>2.1.1</t>
  </si>
  <si>
    <t>m</t>
  </si>
  <si>
    <t>2.1.2</t>
  </si>
  <si>
    <t>Demoliciones en concreto reforzado</t>
  </si>
  <si>
    <t>m3</t>
  </si>
  <si>
    <t>2.1.3</t>
  </si>
  <si>
    <t>2.1.4</t>
  </si>
  <si>
    <t>2.1.5</t>
  </si>
  <si>
    <t>2.1.6</t>
  </si>
  <si>
    <t>Solado en concreto 17,5mpa</t>
  </si>
  <si>
    <t>2.1.7</t>
  </si>
  <si>
    <t>2.1.8</t>
  </si>
  <si>
    <t>kg</t>
  </si>
  <si>
    <t>2.1.9</t>
  </si>
  <si>
    <t>2.1.10</t>
  </si>
  <si>
    <t>Subbase en material, extendida y compactada,
incluye transporte</t>
  </si>
  <si>
    <t>2.1.11</t>
  </si>
  <si>
    <t>2.1.12</t>
  </si>
  <si>
    <t>2.1.13</t>
  </si>
  <si>
    <t>m3/kg</t>
  </si>
  <si>
    <t>2.2</t>
  </si>
  <si>
    <t>BOXCULVERT 2.5x2.5m K36+040</t>
  </si>
  <si>
    <t>2.2.1</t>
  </si>
  <si>
    <t>2.2.2</t>
  </si>
  <si>
    <t>2.2.3</t>
  </si>
  <si>
    <t>2.2.4</t>
  </si>
  <si>
    <t>2.2.5</t>
  </si>
  <si>
    <t>2.2.6</t>
  </si>
  <si>
    <t>Concreto 28 Mpa para zapatas, vigas y estribos,
bajo agua</t>
  </si>
  <si>
    <t>2.2.7</t>
  </si>
  <si>
    <t xml:space="preserve">Concreto 28 MPa para muros, parapetos y losetas </t>
  </si>
  <si>
    <t>2.2.8</t>
  </si>
  <si>
    <t>Vigas y Losa maciza en concreto 28 Mpa</t>
  </si>
  <si>
    <t>2.2.9</t>
  </si>
  <si>
    <t>2.2.10</t>
  </si>
  <si>
    <t>2.2.11</t>
  </si>
  <si>
    <t>2.2.12</t>
  </si>
  <si>
    <t>Gaviones revestidos por dos caras, muro de
confinamiento</t>
  </si>
  <si>
    <t>2.2.13</t>
  </si>
  <si>
    <t>2.2.14</t>
  </si>
  <si>
    <t>2.2.15</t>
  </si>
  <si>
    <t>2.3</t>
  </si>
  <si>
    <t>CUNETA</t>
  </si>
  <si>
    <t>2.3.1</t>
  </si>
  <si>
    <t>2.3.2</t>
  </si>
  <si>
    <t>2.4</t>
  </si>
  <si>
    <t>ADECUACIÓN Y CANALIZACIÓN QUEBRADA
K36+215 Long= 50m</t>
  </si>
  <si>
    <t>2.4.1</t>
  </si>
  <si>
    <t>2.4.2</t>
  </si>
  <si>
    <t>2.4.3</t>
  </si>
  <si>
    <t>2.4.4</t>
  </si>
  <si>
    <t>2.4.5</t>
  </si>
  <si>
    <t>Manto Geotextil no tejido 3000, para separar capas
granulares</t>
  </si>
  <si>
    <t>2.4.6</t>
  </si>
  <si>
    <t>2.5</t>
  </si>
  <si>
    <t>PASO VEHICULAR PROVISIONAL</t>
  </si>
  <si>
    <t>2.5.1</t>
  </si>
  <si>
    <t>2.5.2</t>
  </si>
  <si>
    <t>2.5.3</t>
  </si>
  <si>
    <t>2.5.4</t>
  </si>
  <si>
    <t>Concreto 21 Mpa para zapatas, vigas y estribos,
bajo agua</t>
  </si>
  <si>
    <t>2.5.5</t>
  </si>
  <si>
    <t>2.5.6</t>
  </si>
  <si>
    <t>2.5.7</t>
  </si>
  <si>
    <t>2.5.8</t>
  </si>
  <si>
    <t>2.5.9</t>
  </si>
  <si>
    <t>Apoyo en bloque de neopreno D-60
(0,25x0,25x0,035)cm</t>
  </si>
  <si>
    <t>un</t>
  </si>
  <si>
    <t>2.5.10</t>
  </si>
  <si>
    <t>2.5.11</t>
  </si>
  <si>
    <t>2.5.12</t>
  </si>
  <si>
    <t>2.5.13</t>
  </si>
  <si>
    <t>2.6</t>
  </si>
  <si>
    <t>PUENTE QUEBRADA K36+215</t>
  </si>
  <si>
    <t>2.6.1</t>
  </si>
  <si>
    <t>2.6.2</t>
  </si>
  <si>
    <t>2.6.3</t>
  </si>
  <si>
    <t>2.6.4</t>
  </si>
  <si>
    <t>2.6.5</t>
  </si>
  <si>
    <t>2.6.6</t>
  </si>
  <si>
    <t>2.6.7</t>
  </si>
  <si>
    <t>Solado en concreto 17,5mp</t>
  </si>
  <si>
    <t>2.6.8</t>
  </si>
  <si>
    <t>Concreto 24.5mpa para pilas pre-excavadas, a
cualquier profundidad</t>
  </si>
  <si>
    <t>2.6.9</t>
  </si>
  <si>
    <t>Viga cabezal en concreto 28Mpa (zapata)</t>
  </si>
  <si>
    <t>2.6.10</t>
  </si>
  <si>
    <t>Muro pantalla en concreto 28 Mpa</t>
  </si>
  <si>
    <t>2.6.11</t>
  </si>
  <si>
    <t>2.6.12</t>
  </si>
  <si>
    <t>Barrera tipo New Jersey en concreto 210 Kg/Cm2 +
acero</t>
  </si>
  <si>
    <t>2.6.13</t>
  </si>
  <si>
    <t>Anden en concreto 21 Mpa + vigas + tabiques,
incluye refuerzo</t>
  </si>
  <si>
    <t>2.6.14</t>
  </si>
  <si>
    <t>Concreto 24.5 MPa para placa de acceso</t>
  </si>
  <si>
    <t>2.6.15</t>
  </si>
  <si>
    <t>2.6.16</t>
  </si>
  <si>
    <t>2.6.17</t>
  </si>
  <si>
    <t>2.6.18</t>
  </si>
  <si>
    <t>Drenaje de tablero 4" L=20cm, con rejilla</t>
  </si>
  <si>
    <t>2.6.19</t>
  </si>
  <si>
    <t>2.6.20</t>
  </si>
  <si>
    <t>2.6.21</t>
  </si>
  <si>
    <t>2.6.22</t>
  </si>
  <si>
    <t>2.6.23</t>
  </si>
  <si>
    <t>2.6.24</t>
  </si>
  <si>
    <t>2.7</t>
  </si>
  <si>
    <t>MURO ACOMPAÑAMIENTO PUENTE H:4.4m
L:8m (son 4)</t>
  </si>
  <si>
    <t>2.7.1</t>
  </si>
  <si>
    <t>2.7.2</t>
  </si>
  <si>
    <t>2.7.3</t>
  </si>
  <si>
    <t>2.7.4</t>
  </si>
  <si>
    <t>Muro pantalla en concreto 24,5mpa</t>
  </si>
  <si>
    <t>2.7.5</t>
  </si>
  <si>
    <t>Concreto 24,5 Mpa para zapatas, vigas y
dentellones</t>
  </si>
  <si>
    <t>2.7.6</t>
  </si>
  <si>
    <t>2.7.7</t>
  </si>
  <si>
    <t>Anclaje refuerzo con varilla Ø½" 60.000 PSI
L=1,40mt, unida con resina epóxica</t>
  </si>
  <si>
    <t>2.7.8</t>
  </si>
  <si>
    <t>2.7.9</t>
  </si>
  <si>
    <t>2.7.10</t>
  </si>
  <si>
    <t>Manto Geotextil no tejido 1600, 467kn</t>
  </si>
  <si>
    <t>2.7.11</t>
  </si>
  <si>
    <t>2.7.12</t>
  </si>
  <si>
    <t>Relleno con material filtrante extendida, humedecida
y compactada</t>
  </si>
  <si>
    <t>2.7.13</t>
  </si>
  <si>
    <t>OBRAS DE AMPLIACION DE BANCA</t>
  </si>
  <si>
    <t>3.1</t>
  </si>
  <si>
    <t>3.1.1</t>
  </si>
  <si>
    <t>3.1.2</t>
  </si>
  <si>
    <t>3.1.3</t>
  </si>
  <si>
    <t>3.1.4</t>
  </si>
  <si>
    <t>3.1.5</t>
  </si>
  <si>
    <t>3.1.6</t>
  </si>
  <si>
    <t>Manto geotextil tejido R-41Kn/m para muro tierra
armada</t>
  </si>
  <si>
    <t>3.1.7</t>
  </si>
  <si>
    <t>3.1.8</t>
  </si>
  <si>
    <t>3.1.9</t>
  </si>
  <si>
    <t>3.1.10</t>
  </si>
  <si>
    <t>3.1.11</t>
  </si>
  <si>
    <t>3.2</t>
  </si>
  <si>
    <t>MURO EN CONCRETO K36+035 - K36+043 (son 2)</t>
  </si>
  <si>
    <t>3.2.1</t>
  </si>
  <si>
    <t>3.2.2</t>
  </si>
  <si>
    <t>3.2.3</t>
  </si>
  <si>
    <t>3.2.4</t>
  </si>
  <si>
    <t>3.2.5</t>
  </si>
  <si>
    <t>3.2.6</t>
  </si>
  <si>
    <t>3.2.7</t>
  </si>
  <si>
    <t>3.2.8</t>
  </si>
  <si>
    <t>3.2.9</t>
  </si>
  <si>
    <t>3.2.10</t>
  </si>
  <si>
    <t>3.2.11</t>
  </si>
  <si>
    <t>3.2.12</t>
  </si>
  <si>
    <t>3.3</t>
  </si>
  <si>
    <t>MURO EN CONCRETO K36+043 - K36+107 (8
muros de Long 8m)</t>
  </si>
  <si>
    <t>3.3.1</t>
  </si>
  <si>
    <t>3.3.2</t>
  </si>
  <si>
    <t>3.3.3</t>
  </si>
  <si>
    <t>3.3.4</t>
  </si>
  <si>
    <t>3.3.5</t>
  </si>
  <si>
    <t>3.3.6</t>
  </si>
  <si>
    <t>3.3.7</t>
  </si>
  <si>
    <t>3.3.8</t>
  </si>
  <si>
    <t>3.3.9</t>
  </si>
  <si>
    <t>3.3.10</t>
  </si>
  <si>
    <t>3.3.11</t>
  </si>
  <si>
    <t>3.3.12</t>
  </si>
  <si>
    <t>MOVIMIENTO DE TIERRAS</t>
  </si>
  <si>
    <t>4.1</t>
  </si>
  <si>
    <t>4.2</t>
  </si>
  <si>
    <t>4.3</t>
  </si>
  <si>
    <t>4.4</t>
  </si>
  <si>
    <t>Extender, humedecer y compactar material en
rellenos de botaderos</t>
  </si>
  <si>
    <t>PAVIMENTOS</t>
  </si>
  <si>
    <t>5.1</t>
  </si>
  <si>
    <t>5.2</t>
  </si>
  <si>
    <t>Manto Geotextil no tejido 4000</t>
  </si>
  <si>
    <t>5.3</t>
  </si>
  <si>
    <t>5.4</t>
  </si>
  <si>
    <t>Base en material granular, extendida y compactada,
incluye transporte</t>
  </si>
  <si>
    <t>5.5</t>
  </si>
  <si>
    <t>5.6</t>
  </si>
  <si>
    <t>SEÑALIZACION VIA</t>
  </si>
  <si>
    <t>6.1</t>
  </si>
  <si>
    <t>Señal vial vertical, Suministro e instalación</t>
  </si>
  <si>
    <t>6.2</t>
  </si>
  <si>
    <t>km</t>
  </si>
  <si>
    <t>6.3</t>
  </si>
  <si>
    <t>6.4</t>
  </si>
  <si>
    <t>Delineador de curva y corona horizontal 60x75cm</t>
  </si>
  <si>
    <t>6.5</t>
  </si>
  <si>
    <t>6.6(5)</t>
  </si>
  <si>
    <t>Barrera tipo New Jersey en concreto 210 Kg/Cm2 + acero</t>
  </si>
  <si>
    <t>6.7(5)</t>
  </si>
  <si>
    <t>6.8</t>
  </si>
  <si>
    <t>6.9(5)</t>
  </si>
  <si>
    <t>Anden en concreto 21 Mpa + vigas, incluye refuerzo</t>
  </si>
  <si>
    <t>OBRAS DE MANEJO AMBIENTAL</t>
  </si>
  <si>
    <t>7.1</t>
  </si>
  <si>
    <t>PATRIMONIO AUTÓNOMO OBRAS POR IMPUESTOS 2019 – DOTACIÓN Y PUENTES</t>
  </si>
  <si>
    <t>TRAMO VIAL PUENTE 4 (K35 +460 AL K35 + 730 ) VIA ASTILLEROS TIBÚ</t>
  </si>
  <si>
    <t>TRAMO VIAL PUENTE 5 (PR K35+910 AL K36+315) VIA ASTILLEROS TIBÚ</t>
  </si>
  <si>
    <t>1.4</t>
  </si>
  <si>
    <t>1.5</t>
  </si>
  <si>
    <t>EXCAVACIONES</t>
  </si>
  <si>
    <t>CUNETA, GEODREN Y BORDILLO</t>
  </si>
  <si>
    <t>ADECUACION Y CANALIZACION CAÑO CHINATO  Long =30 m</t>
  </si>
  <si>
    <t>2.2.6(4)</t>
  </si>
  <si>
    <t>Solado 17,5Mpa</t>
  </si>
  <si>
    <t>2.2.7(4)</t>
  </si>
  <si>
    <t>Transporte en volqueta, material de excavación, derrumbes y demoliciones</t>
  </si>
  <si>
    <t>m3/km</t>
  </si>
  <si>
    <t>3.4</t>
  </si>
  <si>
    <t>3.5</t>
  </si>
  <si>
    <t>3.6</t>
  </si>
  <si>
    <t>3.7</t>
  </si>
  <si>
    <t>3.8</t>
  </si>
  <si>
    <t>Concreto 21 Mpa para zapatas, vigas y estribos, bajo
agua</t>
  </si>
  <si>
    <t>3.9</t>
  </si>
  <si>
    <t>3.10</t>
  </si>
  <si>
    <t>Acero de refuerzo fy 60.000 psi (corte y figurado)</t>
  </si>
  <si>
    <t>3.11</t>
  </si>
  <si>
    <t>3.12</t>
  </si>
  <si>
    <t>3.13</t>
  </si>
  <si>
    <t>3.14</t>
  </si>
  <si>
    <t>3.15</t>
  </si>
  <si>
    <t>PUENTE K35+600 (CAÑO CHINATO)</t>
  </si>
  <si>
    <t>4.5</t>
  </si>
  <si>
    <t>4.6</t>
  </si>
  <si>
    <t>4.7</t>
  </si>
  <si>
    <t>Concreto soldado 17,5 Mpa</t>
  </si>
  <si>
    <t>4.8</t>
  </si>
  <si>
    <t>Concreto f´c=21 Mpa para anillos hasta una profundidad de 4mts</t>
  </si>
  <si>
    <t>4.9</t>
  </si>
  <si>
    <t>Concreto f´c=21 Mpa para anillos hasta una profundidad de 4-12mts</t>
  </si>
  <si>
    <t>4.10</t>
  </si>
  <si>
    <t>Concreto 21Mpa para pilas pre-excavadas, a
cualquier profundidad</t>
  </si>
  <si>
    <t>4.11</t>
  </si>
  <si>
    <t>Concreto 24,5 Mpa para zapatas, vigas y estribos,
bajo agua</t>
  </si>
  <si>
    <t>4.12</t>
  </si>
  <si>
    <t>Concreto 24,5Mpa para zapatas, vigas y estribos</t>
  </si>
  <si>
    <t>4.13</t>
  </si>
  <si>
    <t>Concreto 28 Mpa para pantallas, tableros y placas de
acceso</t>
  </si>
  <si>
    <t>4.14</t>
  </si>
  <si>
    <t>4.15</t>
  </si>
  <si>
    <t>Concreto 28MPa para barrera, tipo New Jersey</t>
  </si>
  <si>
    <t>4.16</t>
  </si>
  <si>
    <t>concreto 35 Mpa para vigas y losa</t>
  </si>
  <si>
    <t>4.17(4)</t>
  </si>
  <si>
    <t xml:space="preserve">Concreto 21MPa para anden (incl. Malla
electrosoldada) </t>
  </si>
  <si>
    <t>4.18</t>
  </si>
  <si>
    <t>4.19</t>
  </si>
  <si>
    <t>4.20</t>
  </si>
  <si>
    <t>Acero de pre-esfuerzo, postensado</t>
  </si>
  <si>
    <t>kg-f</t>
  </si>
  <si>
    <t>4.21</t>
  </si>
  <si>
    <t>4.22</t>
  </si>
  <si>
    <t>4.23</t>
  </si>
  <si>
    <t>Drenaje de tablero 4" L=1,20 con rejilla</t>
  </si>
  <si>
    <t>4.24</t>
  </si>
  <si>
    <t>Apoyos en neopreno D-60 (0,75x0,75x0,05)</t>
  </si>
  <si>
    <t>4.25</t>
  </si>
  <si>
    <t>4.26</t>
  </si>
  <si>
    <t>4.27</t>
  </si>
  <si>
    <t>4.28</t>
  </si>
  <si>
    <t>4.29</t>
  </si>
  <si>
    <t>Relleno con material filtrante extendida, humedecida y
compactada</t>
  </si>
  <si>
    <t>4.30</t>
  </si>
  <si>
    <t>Cargue de material de sobrantes, demoliciones y
derrumbes en volqueta</t>
  </si>
  <si>
    <t>4.31</t>
  </si>
  <si>
    <t>MURON DE CONFINAMIENTO DE BANCA</t>
  </si>
  <si>
    <t>MURO DE CONCRETO H=4,5 mt</t>
  </si>
  <si>
    <t>5.1.1</t>
  </si>
  <si>
    <t>5.1.2</t>
  </si>
  <si>
    <t>5.1.3</t>
  </si>
  <si>
    <t>Concreto Solado 17,5 Mpa</t>
  </si>
  <si>
    <t>5.1.4</t>
  </si>
  <si>
    <t>5.1.5</t>
  </si>
  <si>
    <t>5.1.6</t>
  </si>
  <si>
    <t>5.1.7</t>
  </si>
  <si>
    <t>Acero de refuerzo Fy 60.000 psi (corte y figurado)</t>
  </si>
  <si>
    <t>5.1.8</t>
  </si>
  <si>
    <t>5.1.9</t>
  </si>
  <si>
    <t>5.1.10</t>
  </si>
  <si>
    <t>5.1.11</t>
  </si>
  <si>
    <t>Relleno con material filtrante extendida, humedecida y compactada</t>
  </si>
  <si>
    <t>5.1.12</t>
  </si>
  <si>
    <t>MURO EN CONCRETO H=3,5 mt ; 3 Muros</t>
  </si>
  <si>
    <t>5.2.1</t>
  </si>
  <si>
    <t>5.2.2</t>
  </si>
  <si>
    <t>5.2.3</t>
  </si>
  <si>
    <t>5.2.4</t>
  </si>
  <si>
    <t>5.2.5</t>
  </si>
  <si>
    <t>5.2.6</t>
  </si>
  <si>
    <t>5.2.7</t>
  </si>
  <si>
    <t>5.2.8</t>
  </si>
  <si>
    <t>5.2.9</t>
  </si>
  <si>
    <t>5.2.10</t>
  </si>
  <si>
    <t>5.2.11</t>
  </si>
  <si>
    <t>5.2.12</t>
  </si>
  <si>
    <t>CONSTRUCCION DE TERRAPLEN PARA ACCESO AL PUENTE</t>
  </si>
  <si>
    <t>6.6</t>
  </si>
  <si>
    <t>6.7</t>
  </si>
  <si>
    <t>Acero de refuerzo 4.200kg/cm2 fy 60.000 psi</t>
  </si>
  <si>
    <t>6.9</t>
  </si>
  <si>
    <t>Gaviones revestidos por dos caras de confinamiento</t>
  </si>
  <si>
    <t>6.10</t>
  </si>
  <si>
    <t>7.2</t>
  </si>
  <si>
    <t>7.3</t>
  </si>
  <si>
    <t>7.4</t>
  </si>
  <si>
    <t>Extendido Humedecimiento y compact de relleno en botaderos</t>
  </si>
  <si>
    <t>8.0</t>
  </si>
  <si>
    <t>Suministro e instalación de geotextil no tejido 4000</t>
  </si>
  <si>
    <t>8.1</t>
  </si>
  <si>
    <t>8.2</t>
  </si>
  <si>
    <t>8.3</t>
  </si>
  <si>
    <t>8.4</t>
  </si>
  <si>
    <t>8.5</t>
  </si>
  <si>
    <t>SEÑALIZACION VIAL</t>
  </si>
  <si>
    <t>9.1</t>
  </si>
  <si>
    <t>9.2</t>
  </si>
  <si>
    <t>Demarcación Horizontal</t>
  </si>
  <si>
    <t>9.3</t>
  </si>
  <si>
    <t>9.4</t>
  </si>
  <si>
    <t>9.5</t>
  </si>
  <si>
    <t>9.6</t>
  </si>
  <si>
    <t>Barrera tipo New Jersey en concreto 21 MPa + acero
refuerzo</t>
  </si>
  <si>
    <t>9.7</t>
  </si>
  <si>
    <t>9.8</t>
  </si>
  <si>
    <t>OBRAS DE MANEJO AMBIENTAL Y MITIGACION DE RIESGOS</t>
  </si>
  <si>
    <t>10.1</t>
  </si>
  <si>
    <t>SUBTOTAL DE OBRAS (SIN AIU)</t>
  </si>
  <si>
    <t>ADMINISTRACIÓN</t>
  </si>
  <si>
    <t>IMPREVISTOS</t>
  </si>
  <si>
    <t>UTILIDAD</t>
  </si>
  <si>
    <t>TOTAL AIU</t>
  </si>
  <si>
    <t>SUBTOTAL DE OBRAS CON AIU (SIN IVA)</t>
  </si>
  <si>
    <t>IVA SOBRE LA UTILIDAD</t>
  </si>
  <si>
    <t>CANTIDAD</t>
  </si>
  <si>
    <t>UN</t>
  </si>
  <si>
    <t>VALOR UNITARIO</t>
  </si>
  <si>
    <t>VALOR TOTAL</t>
  </si>
  <si>
    <t>TOTAL DE OBRAS</t>
  </si>
  <si>
    <t>“CONSTRUCCIÓN DE TRAMOS VIALES PUENTES 5 CON OBRAS DE ACCESO Y COMPLEMENTARIAS, AMPLIACIÓN DE BANCA EXISTENTE, PARA EL MEJORAMIENTO DE LA VÍA ASTILLEROS - TIBÚ SOBRE LAS ABCISAS PR K35+910 AL K36+315.” VINCULADOS AL CONTRIBUYENTE CENIT DENTRO DEL MARCO MECANISMO DE OBRAS POR IMPUESTO</t>
  </si>
  <si>
    <t>“CONSTRUCCIÓN DE TRAMOS VIALES PUENTES 4 CON OBRAS DE ACCESO Y COMPLEMENTARIAS, AMPLIACIÓN DE BANCA EXISTENTE, PARA EL MEJORAMIENTO DE LA VÍA ASTILLEROS - TIBÚ SOBRE LAS ABCISAS PR K35 +460 AL K35 + 730.” VINCULADOS AL CONTRIBUYENTE CENIT DENTRO DEL MARCO MECANISMO DE OBRAS POR IMPUESTO</t>
  </si>
  <si>
    <t>OBRAS AMBIENTALES DEL PAGA, GESTIÓN SOCIAL E INMOBILIARIA</t>
  </si>
  <si>
    <t>PLAN DE MANEJO DE TRÁFICO (PMT)</t>
  </si>
  <si>
    <t>NO MODIFICABLE</t>
  </si>
  <si>
    <t>Retiro, traslado y reubicación de poste de paso y baja tensión</t>
  </si>
  <si>
    <t>LICITACIÓN PRIVADA ABIERTA N° 0011 DE 2020</t>
  </si>
  <si>
    <t>Nivelación, replanteo y control topográfico</t>
  </si>
  <si>
    <t>Rocería y Limpieza</t>
  </si>
  <si>
    <t>Retiro, traslado y reubicación de postes de paso y baja tensión</t>
  </si>
  <si>
    <t>Cuneta-Bordillo en concreto 21 Mpa sección bordillo
38x25x15, y cuneta 51x15,
incluye refuerzo</t>
  </si>
  <si>
    <t>Sello elástico para juntas con poliuretano autonivelante</t>
  </si>
  <si>
    <t>Localización, replanteo y control topográfico</t>
  </si>
  <si>
    <t>Excavación y corte de tierra a maquina, incluye cargue</t>
  </si>
  <si>
    <t>Colchoneta enrocada para control de socavación en orillas y lechos de rio, e=0,30m</t>
  </si>
  <si>
    <t>Conformación de talud con material seleccionado de excavación / extendido y compactado en rana</t>
  </si>
  <si>
    <t>excavación y corte de tierra a maquina, incluye cargue</t>
  </si>
  <si>
    <t>Relleno compactado pon medio mecánico
(Vibro compactador) material seleccionado de
excavación</t>
  </si>
  <si>
    <t xml:space="preserve">Mejoramiento sub rasante con piedra rajón extendida,
h=0,6mt, incluye transporte </t>
  </si>
  <si>
    <t>Relleno compactado con material seleccionado de rio
tamaño máximo 2"</t>
  </si>
  <si>
    <t>Gaviones, en malla galvanizada triple torsión, 8x12
C.12 (suministro y construcción)</t>
  </si>
  <si>
    <t>Concreto ciclópeo para piso y solados</t>
  </si>
  <si>
    <t>Estructura Paso vehicular provisional L= 24m, incluye
transporte desde B/quilla</t>
  </si>
  <si>
    <t>Barrera tipo maletín plástico (0,7x0,9x45) reflectivo +
arena</t>
  </si>
  <si>
    <t>Desmonte y traslado de estructuras metálicas,
incluye transporte hasta Cúcuta</t>
  </si>
  <si>
    <t>Desarme y reconstrucción de gaviones, reutilizando la
piedra y malla</t>
  </si>
  <si>
    <t>Demolición de concreto reforzado</t>
  </si>
  <si>
    <t>Conformación talud con material seleccionado de
sitio, compactado con
vibro compactador</t>
  </si>
  <si>
    <t>Desmonte y traslado de estructuras metálicas. incluye transporte hasta Petrolea</t>
  </si>
  <si>
    <t>Demolición en concreto ciclópeo</t>
  </si>
  <si>
    <t>excavación para estructuras con maquina, incluye cargue</t>
  </si>
  <si>
    <t>excavación manual para pilas de 0-4m bajo el agua</t>
  </si>
  <si>
    <t>excavación manual para pilas de 4-12m bajo el agua</t>
  </si>
  <si>
    <t>Concreto 28Mpa Columnas, Viga corona y Vástago</t>
  </si>
  <si>
    <t>Junta elastomérica para puentes D-60 pernada c/
30cm. E=4,5cm elongación rotura
&gt;300%, pernos de 15cm Ø7/8"</t>
  </si>
  <si>
    <t>Estructura baranda tubo metálico Ø2" Fy=322 Mpa
peatonal</t>
  </si>
  <si>
    <t>Estructura baranda metálica Ø2" para peatón, h=1,2
fy322 psi, de un solo tubo,
incrustado muro</t>
  </si>
  <si>
    <t>Pre-Prueba de carga estática, para puentes</t>
  </si>
  <si>
    <t>Prueba de carga estática, para puentes</t>
  </si>
  <si>
    <t>Prueba de carga estática para vigas postensadas</t>
  </si>
  <si>
    <t>Transporte en volqueta, material de excavación, derrumbes y
demolición</t>
  </si>
  <si>
    <t>Micropilotes en concreto 28 Mpa Ø40 cm + refuerzo + excavación + despuntar</t>
  </si>
  <si>
    <t>Concreto 28 Mpa Zapata y Viga de cimentación</t>
  </si>
  <si>
    <t>Concreto 28 Mpa Columnas, Viga corona y Vástago</t>
  </si>
  <si>
    <r>
      <t xml:space="preserve">Tubería PVC </t>
    </r>
    <r>
      <rPr>
        <sz val="11"/>
        <color theme="1"/>
        <rFont val="Calibri"/>
        <family val="2"/>
      </rPr>
      <t>Ø2" para lloraderos</t>
    </r>
  </si>
  <si>
    <r>
      <t xml:space="preserve">Tubería perforada PVC </t>
    </r>
    <r>
      <rPr>
        <sz val="11"/>
        <color theme="1"/>
        <rFont val="Calibri"/>
        <family val="2"/>
      </rPr>
      <t>Ø4" corrugada para filtro</t>
    </r>
    <r>
      <rPr>
        <sz val="11"/>
        <color theme="1"/>
        <rFont val="Calibri"/>
        <family val="2"/>
        <scheme val="minor"/>
      </rPr>
      <t xml:space="preserve"> horizontal instalado</t>
    </r>
  </si>
  <si>
    <t>suministro y colocación de geotextil no tejido 1600</t>
  </si>
  <si>
    <t>suministro, llenado e instalación de sacos rellenos con material subbase</t>
  </si>
  <si>
    <t>Mejoramiento sub rasante con piedra rajón extendida, h=0,6 mt, incluye transporte</t>
  </si>
  <si>
    <t>Relleno para terraplén de acceso, suministro y
compactado</t>
  </si>
  <si>
    <t>suministro e instalación de geotextil tejido R-41Kn para muro en tierra armada</t>
  </si>
  <si>
    <t xml:space="preserve">Cubrir talud con geomanto permanente de polipropileno y fajina, con hidrosiembra </t>
  </si>
  <si>
    <t>Tubería PVC Ø4" sanitario, para drenar</t>
  </si>
  <si>
    <t>Transporte en volqueta, material de excavación, derrumbes y demolición</t>
  </si>
  <si>
    <t xml:space="preserve">Gaviones, en malla galvanizada triple torsión, 8x12
C.12 (suministro. Y construcción) </t>
  </si>
  <si>
    <t>Suministro y colocación de geotextil no tejido 1600</t>
  </si>
  <si>
    <t>Subbase en material, extendida y compactada (incluye transporte)</t>
  </si>
  <si>
    <t>Base granular, extendida y compactada (incluye transporte)</t>
  </si>
  <si>
    <t>Imprimación con emulsión asfáltica MC-70</t>
  </si>
  <si>
    <t>Carpeta asfáltica MDC-19</t>
  </si>
  <si>
    <t xml:space="preserve">Señal vial vertical, suministro e instalación </t>
  </si>
  <si>
    <t>Tachas reflectivas bidireccionales, suministro e
instalación</t>
  </si>
  <si>
    <t xml:space="preserve">Defensa metálica acanalada a dos crestas </t>
  </si>
  <si>
    <t xml:space="preserve">Andén en concreto 21 Mpa e=10cm, incluye refuerzo </t>
  </si>
  <si>
    <t>Micropilotes en concreto 21 Mpa Ø15cm + refuerzo diam 1" + excavación + despuntar</t>
  </si>
  <si>
    <t>Arborización con especies nativas</t>
  </si>
  <si>
    <r>
      <rPr>
        <b/>
        <sz val="11"/>
        <color theme="1"/>
        <rFont val="Calibri"/>
        <family val="2"/>
        <scheme val="minor"/>
      </rPr>
      <t>INSTRUCCIONES PARA DILIGENCIAR EL FORMULARIO DE OFERTA ECONÓMICA (LEER ANTES DE DILIGENCIAR EL FOMATO DIGITAL):</t>
    </r>
    <r>
      <rPr>
        <sz val="11"/>
        <color theme="1"/>
        <rFont val="Calibri"/>
        <family val="2"/>
        <scheme val="minor"/>
      </rPr>
      <t xml:space="preserve">
1. Se debe diligenciar únicamente la columna nombrada como VALOR UNITARIO  y esta deberá ingresarse en Pesos Colombianos (COP$).
2. No se deben cambiar, bajo ningún argumento, las descripciones o las cantidades de los ítems de pago del FORMULARIO DE OFERTA ECONÓMICA. La hoja de cálculo esta formulada para generar automáticamente en Pesos Colombianos el total de cada ítem.
3. El VALOR UNITARIO deberá estar calculado con base en un Análisis de Precios Unitarios (APU) o similar, de manejo interno del OFERENTE, el cual TIENE que incluir todos los costos asociados al ítem de pago, con base en el alcance relacionado en los Términos de Referencia, Anexo Técnico y Especificaciones Particulares. De presentarse dudas sobre el alcance de algún ítem, el OFERENTE deberá hacer la consulta por escrito para su oportuna solución. Cualquier error en la estimación del VALOR UNITARIO será responsabilidad del OFERENTE, por lo tanto no será justificación para reclamación o compensación futura.
4. Se entrega el FORMULARIO DE OFERTA ECONÓMICA en formato Excel, únicamente como una herramienta para facilitar el diligenciamiento del mismo. Sin embargo se debe tener claro que el formato en .PDF es el único válido y cualquier modificación, error u omisión que se llegaré a presentar al momento de radicar su Ofrecimiento económico, será responsabilidad del PROPONENTE.</t>
    </r>
  </si>
  <si>
    <t>Rocería y limpieza</t>
  </si>
  <si>
    <t>Demolición de tubería alcantarillas existentes, no incluye excavación.</t>
  </si>
  <si>
    <t>Concreto 24.5mpa para muros, estribos, parapetos,
losetas, zapatas (Para alcantarillas y
bocatomas)</t>
  </si>
  <si>
    <t>tubería de PVC Ø36" incluye colchón de arena o
atraque</t>
  </si>
  <si>
    <t>Acero de refuerzo 4.200kg/cm2 (60.000psi) corte,
figurado y colocación</t>
  </si>
  <si>
    <t>Relleno compactado por medio mecánico
(vibro compactador) , material seleccionado de excavación</t>
  </si>
  <si>
    <t xml:space="preserve">Descole en gaviones, paredes y piso revestidas
(Incluye excavación y relleno) </t>
  </si>
  <si>
    <t>cargue de material de sobrantes, Demoliciones y
derrumbes, en volqueta</t>
  </si>
  <si>
    <t>Transporte en volqueta, material de excavación,
derrumbes y Demoliciones</t>
  </si>
  <si>
    <t>Demolición de tubería alcantarillas existentes, no
incluye excavación.</t>
  </si>
  <si>
    <t>excavación para estructuras con maquina, incluye
cargue</t>
  </si>
  <si>
    <t xml:space="preserve">Acero de refuerzo 4.200kg/cm2 (60.000psi) corte,
figurado y colocación </t>
  </si>
  <si>
    <t>Cinta flexible PVC e=15cm, para sello de juntas</t>
  </si>
  <si>
    <t>tubería perforada PVC Ø4" corrugada para filtro
horizontal, instalado</t>
  </si>
  <si>
    <t>Cuneta-Bordillo en concreto 21 Mpa sección bordillo
38x25x15, y cuneta 51x15, incluye
refuerzo</t>
  </si>
  <si>
    <t>Sello elástico para juntas con poliuretano
autonivelante</t>
  </si>
  <si>
    <t>excavación a maquina bajo agua, profundidad hasta
4mt. Incluye extender el materia</t>
  </si>
  <si>
    <t>colchoneta enrocada para control a la socavación en
orillas y lechos de rio, e=30cm</t>
  </si>
  <si>
    <t>excavación y corte en tierra con maquina, incluye
cargue</t>
  </si>
  <si>
    <t>Conformación talud con material seleccionado del
sitio , compactado con vibro compactador</t>
  </si>
  <si>
    <t>Gaviones en malla galvanizada triple torsión, 8x12
C.12 suministro y construcción</t>
  </si>
  <si>
    <t>Estructura paso vehicular provisional, incluye transporte
desde barranquilla</t>
  </si>
  <si>
    <t>Desarme y reconstrucción de gaviones, reutilizando
la piedra y malla</t>
  </si>
  <si>
    <t xml:space="preserve">Nivelación, replanteo y control topográfico </t>
  </si>
  <si>
    <t>Demoliciones en concreto ciclópeo</t>
  </si>
  <si>
    <t>Desmonte y traslado de estructuras metálicas,
incluye transporte hasta Petrolea</t>
  </si>
  <si>
    <t>excavación a maquina para pilas, Ø1,2mt, con
sistema Kelly-maquina piloteadora, excavación
bajo agua</t>
  </si>
  <si>
    <t>Suministro e instalación camisa en lamina metálica
para pilas en concreto, vaciado en sitio,
Ø1,2mt, con sistema Kelly, con maquina piloteadora</t>
  </si>
  <si>
    <t>Estructura baranda tubo metálico Ø2" para peatón,
h=1,2 fy322 psi, cuatro líneas de tubos</t>
  </si>
  <si>
    <t>Estructura baranda metálica Ø2" para peatón, h=1,2
fy322 psi, de un solo tubo, incrustado
New jersey</t>
  </si>
  <si>
    <t>Junta elastomérica para puentes D-60 pernada c/u
30cm. E=4,5cm elongación rotura &gt;300%,
pernos de 15cm Ø7/8"</t>
  </si>
  <si>
    <t>Tubo PVC Ø2´´ sanitario, para paso de lloraderos</t>
  </si>
  <si>
    <t>construcción DE TERRAPLEN PARA
ACCESO AL PUENTE K35+960 - K36+290</t>
  </si>
  <si>
    <t>Suministro, llenado e instalación de sacos con
material de subbase</t>
  </si>
  <si>
    <t>Mejoramiento sub rasante con piedra rajón extendida,
con transporte</t>
  </si>
  <si>
    <t>Cubrir talud con geomanto permanente de
polipropileno y fajina</t>
  </si>
  <si>
    <t>tubería PVC Ø4" sanitario, para drenar</t>
  </si>
  <si>
    <t>Cunetas en sacos (120x240cm) rellenos con
suelo/cemento 3:1:1 material seleccionado de
la excavación</t>
  </si>
  <si>
    <t>Micropilotes en concreto 28 Mpa Ø40cm + refuerzo
+ excavación + despuntar</t>
  </si>
  <si>
    <t>Transporte en volqueta, material de excavación, derrumbes y Demoliciones</t>
  </si>
  <si>
    <t>Demarcación vial horizontal</t>
  </si>
  <si>
    <t>Tachas reflectivas bidireccionales, suministro e instalación</t>
  </si>
  <si>
    <t>Defensa metálica acanalada a dos crestas</t>
  </si>
  <si>
    <t>Micropilotes en concreto 21 Mpa Ø15cm + varilla Ø1" + excavación + despuntar</t>
  </si>
  <si>
    <t>Estructura baranda tubo metálico Ø2" para peatón, h=1,2 fy322 psi, cuatro líneas de tubos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</si>
</sst>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P\G000.00"/>
    <numFmt numFmtId="166" formatCode="_(&quot;$&quot;\ * #,##0.00_);_(&quot;$&quot;\ * \(#,##0.00\);_(&quot;$&quot;\ * &quot;-&quot;??_);_(@_)"/>
    <numFmt numFmtId="167" formatCode="_(&quot;$&quot;\ * #,##0_);_(&quot;$&quot;\ * \(#,##0\);_(&quot;$&quot;\ * &quot;-&quot;??_);_(@_)"/>
    <numFmt numFmtId="168"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Verdana"/>
      <family val="2"/>
    </font>
    <font>
      <b/>
      <sz val="12"/>
      <color theme="1"/>
      <name val="Calibri"/>
      <family val="2"/>
      <scheme val="minor"/>
    </font>
    <font>
      <sz val="11"/>
      <color theme="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42" fontId="1" fillId="0" borderId="0" applyFont="0" applyFill="0" applyBorder="0" applyAlignment="0" applyProtection="0"/>
  </cellStyleXfs>
  <cellXfs count="84">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0" fillId="0" borderId="1" xfId="2" applyNumberFormat="1" applyFont="1" applyFill="1" applyBorder="1"/>
    <xf numFmtId="164" fontId="2" fillId="0" borderId="1" xfId="2" applyNumberFormat="1" applyFont="1" applyFill="1" applyBorder="1"/>
    <xf numFmtId="43" fontId="0" fillId="0" borderId="1" xfId="1" applyFont="1" applyFill="1" applyBorder="1"/>
    <xf numFmtId="43" fontId="4" fillId="0" borderId="1" xfId="1" applyFont="1" applyFill="1" applyBorder="1"/>
    <xf numFmtId="0" fontId="0" fillId="0" borderId="0" xfId="0" applyFill="1"/>
    <xf numFmtId="0" fontId="0" fillId="0" borderId="1" xfId="0" applyBorder="1" applyAlignment="1">
      <alignment horizontal="center" vertical="center"/>
    </xf>
    <xf numFmtId="164" fontId="0" fillId="0" borderId="1" xfId="2" applyNumberFormat="1" applyFont="1" applyFill="1" applyBorder="1" applyAlignment="1">
      <alignment horizontal="center" vertical="center"/>
    </xf>
    <xf numFmtId="0" fontId="4" fillId="0" borderId="1" xfId="0" applyFont="1" applyBorder="1" applyAlignment="1">
      <alignment horizontal="center" vertical="center"/>
    </xf>
    <xf numFmtId="43" fontId="1" fillId="0" borderId="1" xfId="1" applyFont="1" applyFill="1" applyBorder="1"/>
    <xf numFmtId="167" fontId="3" fillId="5" borderId="1" xfId="4" applyNumberFormat="1" applyFont="1" applyFill="1" applyBorder="1" applyAlignment="1">
      <alignment horizontal="center" vertical="center" wrapText="1"/>
    </xf>
    <xf numFmtId="168" fontId="0" fillId="0" borderId="1" xfId="2" applyNumberFormat="1" applyFont="1" applyBorder="1" applyAlignment="1">
      <alignment horizontal="center"/>
    </xf>
    <xf numFmtId="42" fontId="0" fillId="6" borderId="1" xfId="5" applyFont="1" applyFill="1" applyBorder="1" applyAlignment="1">
      <alignment horizontal="center" vertical="center" wrapText="1"/>
    </xf>
    <xf numFmtId="168" fontId="0" fillId="0" borderId="1" xfId="3" applyNumberFormat="1" applyFont="1" applyBorder="1" applyAlignment="1">
      <alignment horizontal="center"/>
    </xf>
    <xf numFmtId="10" fontId="2" fillId="7" borderId="1" xfId="3" applyNumberFormat="1" applyFont="1" applyFill="1" applyBorder="1" applyAlignment="1">
      <alignment horizontal="center" vertical="center" wrapText="1"/>
    </xf>
    <xf numFmtId="42" fontId="2" fillId="7" borderId="1" xfId="5" applyFont="1" applyFill="1" applyBorder="1" applyAlignment="1">
      <alignment horizontal="center" vertical="center" wrapText="1"/>
    </xf>
    <xf numFmtId="167" fontId="3" fillId="3" borderId="1" xfId="4" applyNumberFormat="1" applyFont="1" applyFill="1" applyBorder="1" applyAlignment="1">
      <alignment horizontal="center" vertical="center" wrapText="1"/>
    </xf>
    <xf numFmtId="10" fontId="0" fillId="6" borderId="1" xfId="3"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7" fontId="3" fillId="2" borderId="1" xfId="4" applyNumberFormat="1" applyFont="1" applyFill="1" applyBorder="1" applyAlignment="1">
      <alignment horizontal="center" vertical="center" wrapText="1"/>
    </xf>
    <xf numFmtId="43" fontId="3" fillId="0" borderId="1" xfId="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0" fillId="0" borderId="0" xfId="0" applyNumberFormat="1" applyFill="1"/>
    <xf numFmtId="164" fontId="6" fillId="3" borderId="3" xfId="2" applyNumberFormat="1" applyFont="1" applyFill="1" applyBorder="1"/>
    <xf numFmtId="164" fontId="4" fillId="0" borderId="1" xfId="2" applyNumberFormat="1" applyFont="1" applyFill="1" applyBorder="1"/>
    <xf numFmtId="164" fontId="1" fillId="0" borderId="1" xfId="2" applyNumberFormat="1" applyFont="1" applyFill="1" applyBorder="1"/>
    <xf numFmtId="164" fontId="3" fillId="0" borderId="3"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3"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0" borderId="1" xfId="2" applyNumberFormat="1" applyFont="1" applyFill="1" applyBorder="1" applyAlignment="1">
      <alignment horizontal="center" vertical="center"/>
    </xf>
    <xf numFmtId="43"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2" fillId="0" borderId="0" xfId="0" applyFont="1"/>
    <xf numFmtId="164" fontId="4" fillId="0" borderId="1" xfId="0" applyNumberFormat="1" applyFont="1" applyBorder="1" applyAlignment="1">
      <alignment horizontal="center" vertical="center"/>
    </xf>
    <xf numFmtId="0" fontId="0" fillId="0" borderId="0" xfId="0" applyAlignment="1">
      <alignment horizontal="center" vertical="center"/>
    </xf>
    <xf numFmtId="43" fontId="4" fillId="0" borderId="0" xfId="1" applyFont="1" applyFill="1" applyBorder="1" applyAlignment="1">
      <alignment horizontal="center" vertical="center"/>
    </xf>
    <xf numFmtId="164" fontId="4" fillId="0" borderId="0" xfId="2" applyNumberFormat="1" applyFont="1" applyFill="1" applyBorder="1" applyAlignment="1">
      <alignment horizontal="center" vertical="center"/>
    </xf>
    <xf numFmtId="164" fontId="0" fillId="0" borderId="0" xfId="2" applyNumberFormat="1" applyFont="1" applyFill="1" applyBorder="1"/>
    <xf numFmtId="164" fontId="0" fillId="0" borderId="0" xfId="0" applyNumberFormat="1"/>
    <xf numFmtId="0" fontId="0" fillId="0" borderId="1" xfId="0" applyBorder="1" applyAlignment="1">
      <alignment horizontal="center"/>
    </xf>
    <xf numFmtId="0" fontId="4" fillId="0" borderId="1" xfId="0" applyFont="1" applyBorder="1" applyAlignment="1">
      <alignment horizontal="center"/>
    </xf>
    <xf numFmtId="164" fontId="4" fillId="0" borderId="1" xfId="2" applyNumberFormat="1" applyFont="1" applyFill="1" applyBorder="1" applyAlignment="1">
      <alignment horizontal="center" vertical="center"/>
    </xf>
    <xf numFmtId="164" fontId="3" fillId="0" borderId="1" xfId="2" applyNumberFormat="1" applyFont="1" applyFill="1" applyBorder="1" applyAlignment="1">
      <alignment horizontal="center" vertical="center"/>
    </xf>
    <xf numFmtId="164" fontId="0" fillId="6" borderId="1" xfId="5" applyNumberFormat="1" applyFont="1" applyFill="1" applyBorder="1" applyAlignment="1">
      <alignment horizontal="center" vertical="center" wrapText="1"/>
    </xf>
    <xf numFmtId="0" fontId="0" fillId="0" borderId="0" xfId="0" applyAlignment="1">
      <alignment horizontal="left"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wrapText="1"/>
    </xf>
    <xf numFmtId="0" fontId="6" fillId="3" borderId="2" xfId="0" applyFont="1" applyFill="1" applyBorder="1" applyAlignment="1">
      <alignment horizontal="center"/>
    </xf>
    <xf numFmtId="0" fontId="6" fillId="3" borderId="4" xfId="0" applyFont="1" applyFill="1" applyBorder="1" applyAlignment="1">
      <alignment horizontal="center"/>
    </xf>
    <xf numFmtId="0" fontId="5" fillId="0" borderId="0" xfId="0" applyFont="1" applyAlignment="1">
      <alignment horizontal="center" vertical="center" wrapText="1"/>
    </xf>
    <xf numFmtId="0" fontId="0" fillId="0" borderId="0" xfId="0" applyAlignment="1">
      <alignment vertical="center" wrapText="1"/>
    </xf>
    <xf numFmtId="0" fontId="5" fillId="4" borderId="1" xfId="0" applyFont="1" applyFill="1" applyBorder="1" applyAlignment="1">
      <alignment horizontal="center" wrapText="1"/>
    </xf>
    <xf numFmtId="165" fontId="2" fillId="0" borderId="1" xfId="0" applyNumberFormat="1" applyFont="1" applyBorder="1" applyAlignment="1">
      <alignment horizontal="center" wrapText="1"/>
    </xf>
    <xf numFmtId="165" fontId="2" fillId="0" borderId="1" xfId="0" applyNumberFormat="1" applyFont="1" applyBorder="1" applyAlignment="1">
      <alignment horizontal="center" vertical="center" wrapText="1"/>
    </xf>
    <xf numFmtId="165" fontId="0" fillId="0" borderId="1" xfId="0" applyNumberFormat="1" applyFont="1" applyBorder="1" applyAlignment="1">
      <alignment horizontal="justify" vertical="center" wrapText="1"/>
    </xf>
    <xf numFmtId="0" fontId="0" fillId="6" borderId="2"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6" fillId="3" borderId="3" xfId="0" applyFont="1" applyFill="1" applyBorder="1" applyAlignment="1">
      <alignment horizontal="center"/>
    </xf>
    <xf numFmtId="0" fontId="0" fillId="0" borderId="1" xfId="0" applyBorder="1"/>
    <xf numFmtId="164" fontId="0" fillId="0" borderId="1" xfId="0" applyNumberFormat="1" applyBorder="1"/>
    <xf numFmtId="164" fontId="4" fillId="0" borderId="1" xfId="0" applyNumberFormat="1" applyFont="1" applyBorder="1"/>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165" fontId="0" fillId="0" borderId="1" xfId="0" applyNumberFormat="1" applyFont="1" applyBorder="1" applyAlignment="1">
      <alignment horizontal="justify" vertical="center"/>
    </xf>
  </cellXfs>
  <cellStyles count="6">
    <cellStyle name="Millares" xfId="1" builtinId="3"/>
    <cellStyle name="Moneda" xfId="2" builtinId="4"/>
    <cellStyle name="Moneda [0] 3 2" xfId="5" xr:uid="{D3096130-4DEA-4B83-BDC0-B3182DE39F6F}"/>
    <cellStyle name="Moneda 101" xfId="4" xr:uid="{7829D215-E358-4B2F-B469-64850A7C729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ypingenieriasas-my.sharepoint.com/personal/jeisson_olarte_oypingenieriasas_onmicrosoft_com/Documents/1.%20Planeaci&#243;n/1.%20Planeaci&#243;n/3.%20Plan%20de%20Costos%20y%20Tiempo/2.%20Presupuestos/20%2002%2003%20Presupuestos%20pu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e"/>
      <sheetName val="Mano de obra"/>
      <sheetName val="Equipos"/>
      <sheetName val="Materiales"/>
      <sheetName val="5.6(9)"/>
      <sheetName val="5.7"/>
      <sheetName val="5.8"/>
      <sheetName val="5.10"/>
      <sheetName val="5.14"/>
      <sheetName val="7.1.2"/>
      <sheetName val="7.1.3"/>
      <sheetName val="7.1.5"/>
      <sheetName val="7.1.6"/>
      <sheetName val="7.1.8"/>
      <sheetName val="7.1.9"/>
      <sheetName val="7.1.12"/>
      <sheetName val="9.1"/>
      <sheetName val="9.2"/>
      <sheetName val="9.3"/>
      <sheetName val="12.1"/>
      <sheetName val="2.1.5"/>
      <sheetName val="2.1.6"/>
      <sheetName val="2.1.7"/>
      <sheetName val="2.1.8"/>
      <sheetName val="2.1.11"/>
      <sheetName val="2.2.5"/>
      <sheetName val="2.2.6"/>
      <sheetName val="2.2.7"/>
      <sheetName val="2.2.8"/>
      <sheetName val="2.2.9"/>
      <sheetName val="2.2.12"/>
      <sheetName val="2.3.1"/>
      <sheetName val="2.4.3"/>
      <sheetName val="2.4.4"/>
      <sheetName val="2.4.6"/>
      <sheetName val="2.5.4"/>
      <sheetName val="2.5.8"/>
      <sheetName val="2.6.7"/>
      <sheetName val="2.6.8"/>
      <sheetName val="2.6.9"/>
      <sheetName val="2.6.10"/>
      <sheetName val="2.6.11"/>
      <sheetName val="2.6.12"/>
      <sheetName val="2.6.13"/>
      <sheetName val="2.6.14"/>
      <sheetName val="2.6.15"/>
      <sheetName val="2.7.3"/>
      <sheetName val="2.7.4"/>
      <sheetName val="2.7.5"/>
      <sheetName val="2.7.6"/>
      <sheetName val="3.1.3"/>
      <sheetName val="3.1.4"/>
      <sheetName val="3.1.5"/>
      <sheetName val="3.1.6"/>
      <sheetName val="3.1.9"/>
      <sheetName val="3.2.3"/>
      <sheetName val="3.2.4"/>
      <sheetName val="3.2.5"/>
      <sheetName val="3.2.6"/>
      <sheetName val="3.2.9"/>
      <sheetName val="3.3.3"/>
      <sheetName val="3.3.4"/>
      <sheetName val="3.3.5"/>
      <sheetName val="3.3.6"/>
      <sheetName val="3.3.9"/>
      <sheetName val="5.3"/>
      <sheetName val="5.4"/>
      <sheetName val="5.6"/>
      <sheetName val="8.10"/>
      <sheetName val="6.6(5)"/>
      <sheetName val="6.7(5)"/>
      <sheetName val="6.9(5)"/>
      <sheetName val="2.2.6(4)"/>
      <sheetName val="2.2.7(4)"/>
      <sheetName val="3.4"/>
      <sheetName val="3.6"/>
      <sheetName val="3.8"/>
      <sheetName val="3.9"/>
      <sheetName val="3.10"/>
      <sheetName val="3.11"/>
      <sheetName val="3.12"/>
      <sheetName val="4.2"/>
      <sheetName val="6.4 (3)"/>
      <sheetName val="4.6"/>
      <sheetName val="4.7"/>
      <sheetName val="4.8"/>
      <sheetName val="4.9"/>
      <sheetName val="4.10"/>
      <sheetName val="4.11"/>
      <sheetName val="4.12"/>
      <sheetName val="4.13"/>
      <sheetName val="4.14"/>
      <sheetName val="4.15"/>
      <sheetName val="4.16"/>
      <sheetName val="4.17(4)"/>
      <sheetName val="6.4 (2)"/>
      <sheetName val="4.19"/>
      <sheetName val="4.20"/>
      <sheetName val="5.1.3"/>
      <sheetName val="5.1.4"/>
      <sheetName val="5.1.5"/>
      <sheetName val="5.1.6"/>
      <sheetName val="5.1.7"/>
      <sheetName val="5.2.3"/>
      <sheetName val="5.2.4"/>
      <sheetName val="5.2.5"/>
      <sheetName val="5.2.6"/>
      <sheetName val="5.2.7"/>
      <sheetName val="6.2"/>
      <sheetName val="6.3"/>
      <sheetName val="6.4"/>
      <sheetName val="6.5"/>
      <sheetName val="6.6"/>
      <sheetName val="6.7"/>
      <sheetName val="6.9"/>
      <sheetName val="8.0"/>
      <sheetName val="8.1"/>
      <sheetName val="8.2"/>
      <sheetName val="8.3"/>
      <sheetName val="8.5"/>
      <sheetName val="9.5"/>
      <sheetName val="9.6"/>
      <sheetName val="9.8"/>
      <sheetName val="11.1"/>
      <sheetName val="PUENTE 4"/>
      <sheetName val="Resumen_pte4"/>
      <sheetName val="PARETTO PUENTE 4"/>
      <sheetName val="PUENTE 5"/>
      <sheetName val="Resumen_pte5"/>
      <sheetName val="PARETTO PUENTE 5"/>
      <sheetName val="verificacion cant"/>
      <sheetName val="PUENTE 9"/>
      <sheetName val="Resumen_pte9"/>
      <sheetName val="PARETTO PUENTE 9"/>
      <sheetName val="COSTOS OBRA (2)"/>
      <sheetName val="RESUME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row r="9">
          <cell r="A9" t="str">
            <v>ITEMS</v>
          </cell>
          <cell r="B9" t="str">
            <v>DESCRIPCION</v>
          </cell>
          <cell r="C9" t="str">
            <v>UNID (1)</v>
          </cell>
          <cell r="D9" t="str">
            <v>CANTIDAD (2)</v>
          </cell>
          <cell r="E9" t="str">
            <v>VR UNITARIO (3)</v>
          </cell>
          <cell r="F9" t="str">
            <v>VALOR TOTAL
DIRECTOS (4)</v>
          </cell>
          <cell r="G9" t="str">
            <v>CANTIDAD VALIDADA (5)</v>
          </cell>
          <cell r="H9" t="str">
            <v>VALOR UNITARIO VALIDADO (6)</v>
          </cell>
          <cell r="I9" t="str">
            <v>VALOR TOTAL VALIDADO (7)</v>
          </cell>
          <cell r="J9" t="str">
            <v>VALOR UNITARIO VALIDADO 1 - 2019 (8)</v>
          </cell>
          <cell r="K9" t="str">
            <v>VALOR TOTAL VALIDADO 1 - 2019 (9)</v>
          </cell>
          <cell r="L9" t="str">
            <v>VALOR UNITARIO VALIDADO 1 - 2020 (10)</v>
          </cell>
          <cell r="M9" t="str">
            <v>VALOR TOTAL VALIDADO 1 - 2020 (11)</v>
          </cell>
          <cell r="N9" t="str">
            <v>VALOR UNITARIO VALIDADO 2 (12)</v>
          </cell>
          <cell r="O9" t="str">
            <v>VALOR TOTAL VALIDADO 2 (13)</v>
          </cell>
          <cell r="P9" t="str">
            <v>CANTIDAD VERIFICADA OYP (14)</v>
          </cell>
          <cell r="Q9" t="str">
            <v>VALOR UNITARIO VALIDADO 2 (15)</v>
          </cell>
          <cell r="R9" t="str">
            <v>VALOR TOTAL CANTIDAD VERIFICADA (16)</v>
          </cell>
          <cell r="S9" t="str">
            <v>COMPARATIVO REVISIÓN 2 y 3 (15)</v>
          </cell>
          <cell r="T9" t="str">
            <v>REVISIÓN 1 -REVISIÓN 3 2020 (16)</v>
          </cell>
          <cell r="U9" t="str">
            <v>OFICIAL ART - REVISIÓN 3  (17)</v>
          </cell>
          <cell r="V9" t="str">
            <v>OBS.</v>
          </cell>
        </row>
        <row r="10">
          <cell r="A10">
            <v>1</v>
          </cell>
          <cell r="B10" t="str">
            <v>PRELIMINARES</v>
          </cell>
          <cell r="F10">
            <v>45526847</v>
          </cell>
          <cell r="I10">
            <v>62301314.399999999</v>
          </cell>
          <cell r="K10">
            <v>64282496.197919995</v>
          </cell>
          <cell r="M10">
            <v>66725231.053440958</v>
          </cell>
          <cell r="O10">
            <v>66750944.051920123</v>
          </cell>
          <cell r="R10">
            <v>64566456.315838397</v>
          </cell>
          <cell r="S10">
            <v>2184487.7360817287</v>
          </cell>
          <cell r="T10">
            <v>2158774.7376025687</v>
          </cell>
          <cell r="U10">
            <v>-2265141.9158383934</v>
          </cell>
        </row>
        <row r="11">
          <cell r="A11" t="str">
            <v>1.1</v>
          </cell>
          <cell r="B11" t="str">
            <v>Nivelacion, replanteo y control topografico</v>
          </cell>
          <cell r="C11" t="str">
            <v>m2</v>
          </cell>
          <cell r="D11">
            <v>2300</v>
          </cell>
          <cell r="E11">
            <v>2395</v>
          </cell>
          <cell r="F11">
            <v>5508500</v>
          </cell>
          <cell r="G11">
            <v>2760</v>
          </cell>
          <cell r="H11">
            <v>2395</v>
          </cell>
          <cell r="I11">
            <v>6610200</v>
          </cell>
          <cell r="J11">
            <v>2471.1610000000001</v>
          </cell>
          <cell r="K11">
            <v>6820404.3600000003</v>
          </cell>
          <cell r="L11">
            <v>2565.065118</v>
          </cell>
          <cell r="M11">
            <v>7079579.7256800001</v>
          </cell>
          <cell r="N11">
            <v>2566.0535823999999</v>
          </cell>
          <cell r="O11">
            <v>7082307.8874239996</v>
          </cell>
          <cell r="P11">
            <v>2300</v>
          </cell>
          <cell r="Q11">
            <v>2566.0535823999999</v>
          </cell>
          <cell r="R11">
            <v>5901923.2395199994</v>
          </cell>
          <cell r="S11">
            <v>1180384.6479040002</v>
          </cell>
          <cell r="T11">
            <v>1177656.4861600008</v>
          </cell>
          <cell r="U11">
            <v>708276.76048000064</v>
          </cell>
        </row>
        <row r="12">
          <cell r="A12" t="str">
            <v>1.2</v>
          </cell>
          <cell r="B12" t="str">
            <v>Roceria y Limpieza</v>
          </cell>
          <cell r="C12" t="str">
            <v>m2</v>
          </cell>
          <cell r="D12">
            <v>920</v>
          </cell>
          <cell r="E12">
            <v>1107</v>
          </cell>
          <cell r="F12">
            <v>1018440</v>
          </cell>
          <cell r="G12">
            <v>1104</v>
          </cell>
          <cell r="H12">
            <v>1107</v>
          </cell>
          <cell r="I12">
            <v>1222128</v>
          </cell>
          <cell r="J12">
            <v>1142.2026000000001</v>
          </cell>
          <cell r="K12">
            <v>1260991.6704000002</v>
          </cell>
          <cell r="L12">
            <v>1185.6062988000001</v>
          </cell>
          <cell r="M12">
            <v>1308909.3538752</v>
          </cell>
          <cell r="N12">
            <v>1186.06317984</v>
          </cell>
          <cell r="O12">
            <v>1309413.7505433599</v>
          </cell>
          <cell r="P12">
            <v>920</v>
          </cell>
          <cell r="Q12">
            <v>1186.06317984</v>
          </cell>
          <cell r="R12">
            <v>1091178.1254528</v>
          </cell>
          <cell r="S12">
            <v>218235.62509055994</v>
          </cell>
          <cell r="T12">
            <v>217731.22842240008</v>
          </cell>
          <cell r="U12">
            <v>130949.87454720004</v>
          </cell>
        </row>
        <row r="13">
          <cell r="A13" t="str">
            <v>1.4</v>
          </cell>
          <cell r="B13" t="str">
            <v>Plan de gestion socio-predial</v>
          </cell>
          <cell r="C13" t="str">
            <v>mes</v>
          </cell>
          <cell r="D13">
            <v>5</v>
          </cell>
          <cell r="E13">
            <v>7066500</v>
          </cell>
          <cell r="F13">
            <v>35332500</v>
          </cell>
          <cell r="G13">
            <v>6</v>
          </cell>
          <cell r="H13">
            <v>8344683</v>
          </cell>
          <cell r="I13">
            <v>50068098</v>
          </cell>
          <cell r="J13">
            <v>8610043.9193999991</v>
          </cell>
          <cell r="K13">
            <v>51660263.516399994</v>
          </cell>
          <cell r="L13">
            <v>8937225.5883371998</v>
          </cell>
          <cell r="M13">
            <v>53623353.530023202</v>
          </cell>
          <cell r="N13">
            <v>8940669.6059049591</v>
          </cell>
          <cell r="O13">
            <v>53644017.635429755</v>
          </cell>
          <cell r="P13">
            <v>6</v>
          </cell>
          <cell r="Q13">
            <v>8940669.6059049591</v>
          </cell>
          <cell r="R13">
            <v>53644017.635429755</v>
          </cell>
          <cell r="S13">
            <v>0</v>
          </cell>
          <cell r="T13">
            <v>-20664.105406552553</v>
          </cell>
          <cell r="U13">
            <v>-3575919.6354297549</v>
          </cell>
        </row>
        <row r="14">
          <cell r="A14" t="str">
            <v>1.5</v>
          </cell>
          <cell r="B14" t="str">
            <v>Retiro, traslado y reubicacion de postes de paso y baja tension</v>
          </cell>
          <cell r="C14" t="str">
            <v>un</v>
          </cell>
          <cell r="D14">
            <v>3</v>
          </cell>
          <cell r="E14">
            <v>1222469</v>
          </cell>
          <cell r="F14">
            <v>3667407</v>
          </cell>
          <cell r="G14">
            <v>3.6</v>
          </cell>
          <cell r="H14">
            <v>1222469</v>
          </cell>
          <cell r="I14">
            <v>4400888.4000000004</v>
          </cell>
          <cell r="J14">
            <v>1261343.5142000001</v>
          </cell>
          <cell r="K14">
            <v>4540836.6511200005</v>
          </cell>
          <cell r="L14">
            <v>1309274.5677396001</v>
          </cell>
          <cell r="M14">
            <v>4713388.4438625602</v>
          </cell>
          <cell r="N14">
            <v>1309779.10514528</v>
          </cell>
          <cell r="O14">
            <v>4715204.7785230083</v>
          </cell>
          <cell r="P14">
            <v>3</v>
          </cell>
          <cell r="Q14">
            <v>1309779.10514528</v>
          </cell>
          <cell r="R14">
            <v>3929337.3154358398</v>
          </cell>
          <cell r="S14">
            <v>785867.46308716852</v>
          </cell>
          <cell r="T14">
            <v>784051.12842672039</v>
          </cell>
          <cell r="U14">
            <v>471551.08456416056</v>
          </cell>
        </row>
        <row r="15">
          <cell r="A15">
            <v>2</v>
          </cell>
          <cell r="B15" t="str">
            <v>EXCAVACIONES</v>
          </cell>
          <cell r="F15">
            <v>115158527</v>
          </cell>
          <cell r="I15">
            <v>138293331.59999999</v>
          </cell>
          <cell r="K15">
            <v>142691059.54488003</v>
          </cell>
          <cell r="M15">
            <v>148113319.80758542</v>
          </cell>
          <cell r="O15">
            <v>148170396.23140338</v>
          </cell>
          <cell r="R15">
            <v>123475330.19283617</v>
          </cell>
          <cell r="S15">
            <v>24695066.038567226</v>
          </cell>
          <cell r="T15">
            <v>24637989.614749275</v>
          </cell>
          <cell r="U15">
            <v>14818001.407163836</v>
          </cell>
        </row>
        <row r="16">
          <cell r="A16" t="str">
            <v>2.1</v>
          </cell>
          <cell r="B16" t="str">
            <v>CUNETA, GEODREN Y BORDILLO</v>
          </cell>
          <cell r="F16">
            <v>59419040</v>
          </cell>
          <cell r="I16">
            <v>71358708</v>
          </cell>
          <cell r="K16">
            <v>73627914.914400011</v>
          </cell>
          <cell r="M16">
            <v>76425775.681147203</v>
          </cell>
          <cell r="O16">
            <v>76455226.847112954</v>
          </cell>
          <cell r="R16">
            <v>63712689.039260805</v>
          </cell>
          <cell r="S16">
            <v>12742537.807852153</v>
          </cell>
          <cell r="T16">
            <v>12713086.6418864</v>
          </cell>
          <cell r="U16">
            <v>7646018.9607391935</v>
          </cell>
        </row>
        <row r="17">
          <cell r="A17" t="str">
            <v>2.1.1</v>
          </cell>
          <cell r="B17" t="str">
            <v>Cuneta-Bordillo en concreto 21 Mpa seccion bordillo
38x25x15, y cuneta 51x15,
incluye refuerzo</v>
          </cell>
          <cell r="C17" t="str">
            <v>m</v>
          </cell>
          <cell r="D17">
            <v>260</v>
          </cell>
          <cell r="E17">
            <v>211724</v>
          </cell>
          <cell r="F17">
            <v>55048240</v>
          </cell>
          <cell r="G17">
            <v>312</v>
          </cell>
          <cell r="H17">
            <v>211724</v>
          </cell>
          <cell r="I17">
            <v>66057888</v>
          </cell>
          <cell r="J17">
            <v>218456.82320000001</v>
          </cell>
          <cell r="K17">
            <v>68158528.838400006</v>
          </cell>
          <cell r="L17">
            <v>226758.1824816</v>
          </cell>
          <cell r="M17">
            <v>70748552.934259206</v>
          </cell>
          <cell r="N17">
            <v>226845.56521088001</v>
          </cell>
          <cell r="O17">
            <v>70775816.345794559</v>
          </cell>
          <cell r="P17">
            <v>260</v>
          </cell>
          <cell r="Q17">
            <v>226845.56521088001</v>
          </cell>
          <cell r="R17">
            <v>58979846.954828806</v>
          </cell>
          <cell r="S17">
            <v>11795969.390965752</v>
          </cell>
          <cell r="T17">
            <v>11768705.9794304</v>
          </cell>
          <cell r="U17">
            <v>7078041.0451711938</v>
          </cell>
        </row>
        <row r="18">
          <cell r="A18" t="str">
            <v>2.1.2</v>
          </cell>
          <cell r="B18" t="str">
            <v>Sello elastico para juntas con poliuretano autonivelante</v>
          </cell>
          <cell r="C18" t="str">
            <v>m2</v>
          </cell>
          <cell r="D18">
            <v>98</v>
          </cell>
          <cell r="E18">
            <v>44600</v>
          </cell>
          <cell r="F18">
            <v>4370800</v>
          </cell>
          <cell r="G18">
            <v>117.6</v>
          </cell>
          <cell r="H18">
            <v>45075</v>
          </cell>
          <cell r="I18">
            <v>5300820</v>
          </cell>
          <cell r="J18">
            <v>46508.385000000002</v>
          </cell>
          <cell r="K18">
            <v>5469386.0760000004</v>
          </cell>
          <cell r="L18">
            <v>48275.703630000004</v>
          </cell>
          <cell r="M18">
            <v>5677222.7468880005</v>
          </cell>
          <cell r="N18">
            <v>48294.306984000003</v>
          </cell>
          <cell r="O18">
            <v>5679410.5013183998</v>
          </cell>
          <cell r="P18">
            <v>98</v>
          </cell>
          <cell r="Q18">
            <v>48294.306984000003</v>
          </cell>
          <cell r="R18">
            <v>4732842.0844320003</v>
          </cell>
          <cell r="S18">
            <v>946568.4168863995</v>
          </cell>
          <cell r="T18">
            <v>944380.66245600022</v>
          </cell>
          <cell r="U18">
            <v>567977.91556799971</v>
          </cell>
        </row>
        <row r="19">
          <cell r="A19" t="str">
            <v>2.2</v>
          </cell>
          <cell r="B19" t="str">
            <v>ADECUACION Y CANALIZACION CAÑO CHINATO  Long =30 m</v>
          </cell>
          <cell r="F19">
            <v>55739487</v>
          </cell>
          <cell r="I19">
            <v>66934623.599999994</v>
          </cell>
          <cell r="K19">
            <v>69063144.630480006</v>
          </cell>
          <cell r="M19">
            <v>71687544.12643823</v>
          </cell>
          <cell r="O19">
            <v>71715169.384290427</v>
          </cell>
          <cell r="R19">
            <v>59762641.153575361</v>
          </cell>
          <cell r="S19">
            <v>11952528.230715074</v>
          </cell>
          <cell r="T19">
            <v>11924902.972862877</v>
          </cell>
          <cell r="U19">
            <v>7171982.4464246426</v>
          </cell>
        </row>
        <row r="20">
          <cell r="A20" t="str">
            <v>2.2.1</v>
          </cell>
          <cell r="B20" t="str">
            <v>Localizacion, replanteo y control topografico</v>
          </cell>
          <cell r="C20" t="str">
            <v>m2</v>
          </cell>
          <cell r="D20">
            <v>600</v>
          </cell>
          <cell r="E20">
            <v>572</v>
          </cell>
          <cell r="F20">
            <v>343200</v>
          </cell>
          <cell r="G20">
            <v>720</v>
          </cell>
          <cell r="H20">
            <v>572</v>
          </cell>
          <cell r="I20">
            <v>411840</v>
          </cell>
          <cell r="J20">
            <v>590.18960000000004</v>
          </cell>
          <cell r="K20">
            <v>424936.51200000005</v>
          </cell>
          <cell r="L20">
            <v>612.61680480000007</v>
          </cell>
          <cell r="M20">
            <v>441084.09945600003</v>
          </cell>
          <cell r="N20">
            <v>612.85288064000008</v>
          </cell>
          <cell r="O20">
            <v>441254.07406080008</v>
          </cell>
          <cell r="P20">
            <v>600</v>
          </cell>
          <cell r="Q20">
            <v>612.85288064000008</v>
          </cell>
          <cell r="R20">
            <v>367711.72838400007</v>
          </cell>
          <cell r="S20">
            <v>73542.345676800003</v>
          </cell>
          <cell r="T20">
            <v>73372.371071999951</v>
          </cell>
          <cell r="U20">
            <v>44128.271615999925</v>
          </cell>
        </row>
        <row r="21">
          <cell r="A21" t="str">
            <v>2.2.2</v>
          </cell>
          <cell r="B21" t="str">
            <v>Excavacion y corte de tierra a maquina, incluye cargue</v>
          </cell>
          <cell r="C21" t="str">
            <v>m3</v>
          </cell>
          <cell r="D21">
            <v>243</v>
          </cell>
          <cell r="E21">
            <v>9661</v>
          </cell>
          <cell r="F21">
            <v>2347623</v>
          </cell>
          <cell r="G21">
            <v>291.60000000000002</v>
          </cell>
          <cell r="H21">
            <v>9823</v>
          </cell>
          <cell r="I21">
            <v>2864386.8000000003</v>
          </cell>
          <cell r="J21">
            <v>10135.3714</v>
          </cell>
          <cell r="K21">
            <v>2955474.3002400002</v>
          </cell>
          <cell r="L21">
            <v>10520.5155132</v>
          </cell>
          <cell r="M21">
            <v>3067782.3236491201</v>
          </cell>
          <cell r="N21">
            <v>10524.569661760001</v>
          </cell>
          <cell r="O21">
            <v>3068964.5133692166</v>
          </cell>
          <cell r="P21">
            <v>243</v>
          </cell>
          <cell r="Q21">
            <v>10524.569661760001</v>
          </cell>
          <cell r="R21">
            <v>2557470.4278076803</v>
          </cell>
          <cell r="S21">
            <v>511494.08556153625</v>
          </cell>
          <cell r="T21">
            <v>510311.89584143972</v>
          </cell>
          <cell r="U21">
            <v>306916.37219231995</v>
          </cell>
        </row>
        <row r="22">
          <cell r="A22" t="str">
            <v>2.2.3</v>
          </cell>
          <cell r="B22" t="str">
            <v>Manto Geotextil no tejido 3000, para separar capas
granulares</v>
          </cell>
          <cell r="C22" t="str">
            <v>m2</v>
          </cell>
          <cell r="D22">
            <v>450</v>
          </cell>
          <cell r="E22">
            <v>12254</v>
          </cell>
          <cell r="F22">
            <v>5514300</v>
          </cell>
          <cell r="G22">
            <v>540</v>
          </cell>
          <cell r="H22">
            <v>12254</v>
          </cell>
          <cell r="I22">
            <v>6617160</v>
          </cell>
          <cell r="J22">
            <v>12643.6772</v>
          </cell>
          <cell r="K22">
            <v>6827585.6880000001</v>
          </cell>
          <cell r="L22">
            <v>13124.136933600001</v>
          </cell>
          <cell r="M22">
            <v>7087033.9441440003</v>
          </cell>
          <cell r="N22">
            <v>13129.19440448</v>
          </cell>
          <cell r="O22">
            <v>7089764.9784192005</v>
          </cell>
          <cell r="P22">
            <v>450</v>
          </cell>
          <cell r="Q22">
            <v>13129.19440448</v>
          </cell>
          <cell r="R22">
            <v>5908137.482016</v>
          </cell>
          <cell r="S22">
            <v>1181627.4964032006</v>
          </cell>
          <cell r="T22">
            <v>1178896.4621280003</v>
          </cell>
          <cell r="U22">
            <v>709022.51798400003</v>
          </cell>
        </row>
        <row r="23">
          <cell r="A23" t="str">
            <v>2.2.4</v>
          </cell>
          <cell r="B23" t="str">
            <v>Colchoneta enrocada para control de socavacion en orillas y lechos de rio, e=0,30m</v>
          </cell>
          <cell r="C23" t="str">
            <v>m3</v>
          </cell>
          <cell r="D23">
            <v>225</v>
          </cell>
          <cell r="E23">
            <v>206838</v>
          </cell>
          <cell r="F23">
            <v>46538550</v>
          </cell>
          <cell r="G23">
            <v>270</v>
          </cell>
          <cell r="H23">
            <v>206838</v>
          </cell>
          <cell r="I23">
            <v>55846260</v>
          </cell>
          <cell r="J23">
            <v>213415.44839999999</v>
          </cell>
          <cell r="K23">
            <v>57622171.067999996</v>
          </cell>
          <cell r="L23">
            <v>221525.23543919998</v>
          </cell>
          <cell r="M23">
            <v>59811813.568583995</v>
          </cell>
          <cell r="N23">
            <v>221610.60161856</v>
          </cell>
          <cell r="O23">
            <v>59834862.437011197</v>
          </cell>
          <cell r="P23">
            <v>225</v>
          </cell>
          <cell r="Q23">
            <v>221610.60161856</v>
          </cell>
          <cell r="R23">
            <v>49862385.364175998</v>
          </cell>
          <cell r="S23">
            <v>9972477.0728351995</v>
          </cell>
          <cell r="T23">
            <v>9949428.2044079974</v>
          </cell>
          <cell r="U23">
            <v>5983874.6358240023</v>
          </cell>
        </row>
        <row r="24">
          <cell r="A24" t="str">
            <v>2.2.5</v>
          </cell>
          <cell r="B24" t="str">
            <v>Conformacion de talud con material seleccionado de excavacion / extendido y compactado en rana</v>
          </cell>
          <cell r="C24" t="str">
            <v>m3</v>
          </cell>
          <cell r="D24">
            <v>243</v>
          </cell>
          <cell r="E24">
            <v>4098</v>
          </cell>
          <cell r="F24">
            <v>995814</v>
          </cell>
          <cell r="G24">
            <v>291.60000000000002</v>
          </cell>
          <cell r="H24">
            <v>4098</v>
          </cell>
          <cell r="I24">
            <v>1194976.8</v>
          </cell>
          <cell r="J24">
            <v>4228.3163999999997</v>
          </cell>
          <cell r="K24">
            <v>1232977.0622400001</v>
          </cell>
          <cell r="L24">
            <v>4388.9924231999994</v>
          </cell>
          <cell r="M24">
            <v>1279830.19060512</v>
          </cell>
          <cell r="N24">
            <v>4390.68374976</v>
          </cell>
          <cell r="O24">
            <v>1280323.3814300161</v>
          </cell>
          <cell r="P24">
            <v>243</v>
          </cell>
          <cell r="Q24">
            <v>4390.68374976</v>
          </cell>
          <cell r="R24">
            <v>1066936.15119168</v>
          </cell>
          <cell r="S24">
            <v>213387.23023833614</v>
          </cell>
          <cell r="T24">
            <v>212894.03941344004</v>
          </cell>
          <cell r="U24">
            <v>128040.64880832005</v>
          </cell>
        </row>
        <row r="25">
          <cell r="A25" t="str">
            <v>2.2.6(4)</v>
          </cell>
          <cell r="B25" t="str">
            <v>Solado 17,5Mpa</v>
          </cell>
          <cell r="C25" t="str">
            <v>m3</v>
          </cell>
          <cell r="D25">
            <v>75</v>
          </cell>
          <cell r="P25">
            <v>75</v>
          </cell>
          <cell r="Q25">
            <v>440280.393001622</v>
          </cell>
          <cell r="R25">
            <v>33021029.475121651</v>
          </cell>
        </row>
        <row r="26">
          <cell r="A26" t="str">
            <v>2.2.7(4)</v>
          </cell>
          <cell r="B26" t="str">
            <v>Transporte en volqueta, material de excavación, derrumbes y demoliciones</v>
          </cell>
          <cell r="C26" t="str">
            <v>m3/km</v>
          </cell>
          <cell r="D26">
            <v>1458</v>
          </cell>
          <cell r="P26">
            <v>1458</v>
          </cell>
          <cell r="Q26">
            <v>4067.9275835261446</v>
          </cell>
          <cell r="R26">
            <v>5931038.4167811191</v>
          </cell>
        </row>
        <row r="27">
          <cell r="A27">
            <v>3</v>
          </cell>
          <cell r="B27" t="str">
            <v>PASO VEHICULAR PROVISIONAL</v>
          </cell>
          <cell r="F27">
            <v>196040427.56</v>
          </cell>
          <cell r="I27">
            <v>241878204.06</v>
          </cell>
          <cell r="K27">
            <v>249569930.94910803</v>
          </cell>
          <cell r="M27">
            <v>259053588.32517412</v>
          </cell>
          <cell r="O27">
            <v>268986825.63185084</v>
          </cell>
          <cell r="R27">
            <v>236864879.04197842</v>
          </cell>
          <cell r="S27">
            <v>32121946.589872465</v>
          </cell>
          <cell r="T27">
            <v>22188709.283195686</v>
          </cell>
          <cell r="U27">
            <v>5013325.0180215687</v>
          </cell>
        </row>
        <row r="28">
          <cell r="A28" t="str">
            <v>3.1</v>
          </cell>
          <cell r="B28" t="str">
            <v>Roceria y Limpieza</v>
          </cell>
          <cell r="C28" t="str">
            <v>m2</v>
          </cell>
          <cell r="D28">
            <v>640</v>
          </cell>
          <cell r="E28">
            <v>1107</v>
          </cell>
          <cell r="F28">
            <v>708480</v>
          </cell>
          <cell r="G28">
            <v>768</v>
          </cell>
          <cell r="H28">
            <v>1107</v>
          </cell>
          <cell r="I28">
            <v>850176</v>
          </cell>
          <cell r="J28">
            <v>1142.2026000000001</v>
          </cell>
          <cell r="K28">
            <v>877211.59680000006</v>
          </cell>
          <cell r="L28">
            <v>1185.6062988000001</v>
          </cell>
          <cell r="M28">
            <v>910545.63747840002</v>
          </cell>
          <cell r="N28">
            <v>1186.06317984</v>
          </cell>
          <cell r="O28">
            <v>910896.52211711998</v>
          </cell>
          <cell r="P28">
            <v>640</v>
          </cell>
          <cell r="Q28">
            <v>1186.06317984</v>
          </cell>
          <cell r="R28">
            <v>759080.43509759998</v>
          </cell>
          <cell r="S28">
            <v>151816.08701952</v>
          </cell>
          <cell r="T28">
            <v>151465.20238080004</v>
          </cell>
          <cell r="U28">
            <v>91095.564902400016</v>
          </cell>
        </row>
        <row r="29">
          <cell r="A29" t="str">
            <v>3.2</v>
          </cell>
          <cell r="B29" t="str">
            <v>Excavacion y corte de tierra a maquina, incluye carque</v>
          </cell>
          <cell r="C29" t="str">
            <v>m3</v>
          </cell>
          <cell r="D29">
            <v>138</v>
          </cell>
          <cell r="E29">
            <v>9661</v>
          </cell>
          <cell r="F29">
            <v>1333218</v>
          </cell>
          <cell r="G29">
            <v>165.6</v>
          </cell>
          <cell r="H29">
            <v>9823</v>
          </cell>
          <cell r="I29">
            <v>1626688.8</v>
          </cell>
          <cell r="J29">
            <v>10135.3714</v>
          </cell>
          <cell r="K29">
            <v>1678417.5038399999</v>
          </cell>
          <cell r="L29">
            <v>10520.5155132</v>
          </cell>
          <cell r="M29">
            <v>1742197.36898592</v>
          </cell>
          <cell r="N29">
            <v>10524.569661760001</v>
          </cell>
          <cell r="O29">
            <v>1742868.735987456</v>
          </cell>
          <cell r="P29">
            <v>138</v>
          </cell>
          <cell r="Q29">
            <v>10524.569661760001</v>
          </cell>
          <cell r="R29">
            <v>1452390.6133228801</v>
          </cell>
          <cell r="S29">
            <v>290478.12266457593</v>
          </cell>
          <cell r="T29">
            <v>289806.75566303986</v>
          </cell>
          <cell r="U29">
            <v>174298.18667711993</v>
          </cell>
        </row>
        <row r="30">
          <cell r="A30" t="str">
            <v>3.3</v>
          </cell>
          <cell r="B30" t="str">
            <v>Relleno compactado pon medio mecanico
(Vibrocompactador) mat selecci de
excavac</v>
          </cell>
          <cell r="C30" t="str">
            <v>m3</v>
          </cell>
          <cell r="D30">
            <v>299</v>
          </cell>
          <cell r="E30">
            <v>28447</v>
          </cell>
          <cell r="F30">
            <v>8505653</v>
          </cell>
          <cell r="G30">
            <v>358.8</v>
          </cell>
          <cell r="H30">
            <v>44627</v>
          </cell>
          <cell r="I30">
            <v>16012167.6</v>
          </cell>
          <cell r="J30">
            <v>46046.138599999998</v>
          </cell>
          <cell r="K30">
            <v>16521354.529680001</v>
          </cell>
          <cell r="L30">
            <v>47795.891866799997</v>
          </cell>
          <cell r="M30">
            <v>17149166.001807839</v>
          </cell>
          <cell r="N30">
            <v>47814.310322239995</v>
          </cell>
          <cell r="O30">
            <v>17155774.543619711</v>
          </cell>
          <cell r="P30">
            <v>299</v>
          </cell>
          <cell r="Q30">
            <v>47814.310322239995</v>
          </cell>
          <cell r="R30">
            <v>14296478.786349759</v>
          </cell>
          <cell r="S30">
            <v>2859295.7572699524</v>
          </cell>
          <cell r="T30">
            <v>2852687.2154580802</v>
          </cell>
          <cell r="U30">
            <v>1715688.8136502411</v>
          </cell>
        </row>
        <row r="31">
          <cell r="A31" t="str">
            <v>3.4</v>
          </cell>
          <cell r="B31" t="str">
            <v xml:space="preserve">Mejoramiento sub rasante con piedra rajon extendida,
h=0,6mt, inc tte </v>
          </cell>
          <cell r="C31" t="str">
            <v>m3</v>
          </cell>
          <cell r="D31">
            <v>69</v>
          </cell>
          <cell r="E31">
            <v>139647</v>
          </cell>
          <cell r="F31">
            <v>9635643</v>
          </cell>
          <cell r="G31">
            <v>82.8</v>
          </cell>
          <cell r="H31">
            <v>139647</v>
          </cell>
          <cell r="I31">
            <v>11562771.6</v>
          </cell>
          <cell r="J31">
            <v>144087.7746</v>
          </cell>
          <cell r="K31">
            <v>11930467.736880001</v>
          </cell>
          <cell r="L31">
            <v>149563.11003480002</v>
          </cell>
          <cell r="M31">
            <v>12383825.510881441</v>
          </cell>
          <cell r="N31">
            <v>149620.74514464001</v>
          </cell>
          <cell r="O31">
            <v>12388597.697976192</v>
          </cell>
          <cell r="P31">
            <v>69</v>
          </cell>
          <cell r="Q31">
            <v>193404.29405038877</v>
          </cell>
          <cell r="R31">
            <v>13344896.289476825</v>
          </cell>
          <cell r="S31">
            <v>-956298.59150063246</v>
          </cell>
          <cell r="T31">
            <v>-961070.77859538421</v>
          </cell>
          <cell r="U31">
            <v>-1782124.6894768253</v>
          </cell>
        </row>
        <row r="32">
          <cell r="A32" t="str">
            <v>3.5</v>
          </cell>
          <cell r="B32" t="str">
            <v>Relleno compactado con material seleccionado de rio
tamaño maximo 2"</v>
          </cell>
          <cell r="C32" t="str">
            <v>m3</v>
          </cell>
          <cell r="D32">
            <v>138</v>
          </cell>
          <cell r="E32">
            <v>44860</v>
          </cell>
          <cell r="F32">
            <v>6190680</v>
          </cell>
          <cell r="G32">
            <v>165.6</v>
          </cell>
          <cell r="H32">
            <v>44860</v>
          </cell>
          <cell r="I32">
            <v>7428816</v>
          </cell>
          <cell r="J32">
            <v>46286.548000000003</v>
          </cell>
          <cell r="K32">
            <v>7665052.3487999998</v>
          </cell>
          <cell r="L32">
            <v>48045.436824000004</v>
          </cell>
          <cell r="M32">
            <v>7956324.3380543999</v>
          </cell>
          <cell r="N32">
            <v>48063.9514432</v>
          </cell>
          <cell r="O32">
            <v>7959390.3589939196</v>
          </cell>
          <cell r="P32">
            <v>138</v>
          </cell>
          <cell r="Q32">
            <v>48063.9514432</v>
          </cell>
          <cell r="R32">
            <v>6632825.2991615999</v>
          </cell>
          <cell r="S32">
            <v>1326565.0598323196</v>
          </cell>
          <cell r="T32">
            <v>1323499.0388928</v>
          </cell>
          <cell r="U32">
            <v>795990.70083840005</v>
          </cell>
        </row>
        <row r="33">
          <cell r="A33" t="str">
            <v>3.6</v>
          </cell>
          <cell r="B33" t="str">
            <v>Gaviones, en malla galvanizada triple torsion, 8x12
C.12 (sumin. Y cosntruc)</v>
          </cell>
          <cell r="C33" t="str">
            <v>m3</v>
          </cell>
          <cell r="D33">
            <v>56</v>
          </cell>
          <cell r="E33">
            <v>265543</v>
          </cell>
          <cell r="F33">
            <v>14870408</v>
          </cell>
          <cell r="G33">
            <v>67.2</v>
          </cell>
          <cell r="H33">
            <v>265543</v>
          </cell>
          <cell r="I33">
            <v>17844489.600000001</v>
          </cell>
          <cell r="J33">
            <v>273987.26740000001</v>
          </cell>
          <cell r="K33">
            <v>18411944.369280003</v>
          </cell>
          <cell r="L33">
            <v>284398.78356120002</v>
          </cell>
          <cell r="M33">
            <v>19111598.255312644</v>
          </cell>
          <cell r="N33">
            <v>298510.36529020639</v>
          </cell>
          <cell r="O33">
            <v>20059896.547501869</v>
          </cell>
          <cell r="P33">
            <v>56</v>
          </cell>
          <cell r="Q33">
            <v>298510.36529020639</v>
          </cell>
          <cell r="R33">
            <v>16716580.456251558</v>
          </cell>
          <cell r="S33">
            <v>3343316.0912503116</v>
          </cell>
          <cell r="T33">
            <v>2395017.799061086</v>
          </cell>
          <cell r="U33">
            <v>1127909.1437484436</v>
          </cell>
          <cell r="V33" t="str">
            <v>Según la validación del APU. El APU P&amp;D 1003 considera un transporte de material de 68km, sin embargo, las canteras se encuentran a 90km.</v>
          </cell>
        </row>
        <row r="34">
          <cell r="A34" t="str">
            <v>3.7</v>
          </cell>
          <cell r="B34" t="str">
            <v>Concreto ciclopeo para piso y solados</v>
          </cell>
          <cell r="C34" t="str">
            <v>m3</v>
          </cell>
          <cell r="D34">
            <v>9</v>
          </cell>
          <cell r="E34">
            <v>404215</v>
          </cell>
          <cell r="F34">
            <v>3637935</v>
          </cell>
          <cell r="G34">
            <v>10.8</v>
          </cell>
          <cell r="H34">
            <v>467252</v>
          </cell>
          <cell r="I34">
            <v>5046321.6000000006</v>
          </cell>
          <cell r="J34">
            <v>482110.61359999998</v>
          </cell>
          <cell r="K34">
            <v>5206794.6268800003</v>
          </cell>
          <cell r="L34">
            <v>500430.81691679999</v>
          </cell>
          <cell r="M34">
            <v>5404652.8227014402</v>
          </cell>
          <cell r="N34">
            <v>500623.66116223997</v>
          </cell>
          <cell r="O34">
            <v>5406735.5405521924</v>
          </cell>
          <cell r="P34">
            <v>9.4500000000000011</v>
          </cell>
          <cell r="Q34">
            <v>500623.66116223997</v>
          </cell>
          <cell r="R34">
            <v>4730893.5979831684</v>
          </cell>
          <cell r="S34">
            <v>675841.94256902393</v>
          </cell>
          <cell r="T34">
            <v>673759.22471827175</v>
          </cell>
          <cell r="U34">
            <v>315428.00201683212</v>
          </cell>
        </row>
        <row r="35">
          <cell r="A35" t="str">
            <v>3.8</v>
          </cell>
          <cell r="B35" t="str">
            <v>Concreto 21 Mpa para zapatas, vigas y estribos, bajo
agua</v>
          </cell>
          <cell r="C35" t="str">
            <v>m3</v>
          </cell>
          <cell r="D35">
            <v>12</v>
          </cell>
          <cell r="E35">
            <v>858412</v>
          </cell>
          <cell r="F35">
            <v>10300944</v>
          </cell>
          <cell r="G35">
            <v>14.4</v>
          </cell>
          <cell r="H35">
            <v>858412</v>
          </cell>
          <cell r="I35">
            <v>12361132.800000001</v>
          </cell>
          <cell r="J35">
            <v>885709.50159999996</v>
          </cell>
          <cell r="K35">
            <v>12754216.823039999</v>
          </cell>
          <cell r="L35">
            <v>919366.46266079997</v>
          </cell>
          <cell r="M35">
            <v>13238877.06231552</v>
          </cell>
          <cell r="N35">
            <v>1157576.9760249106</v>
          </cell>
          <cell r="O35">
            <v>16669108.454758713</v>
          </cell>
          <cell r="P35">
            <v>21.062999999999999</v>
          </cell>
          <cell r="Q35">
            <v>1157576.9760249106</v>
          </cell>
          <cell r="R35">
            <v>24382043.846012689</v>
          </cell>
          <cell r="S35">
            <v>-7712935.3912539762</v>
          </cell>
          <cell r="T35">
            <v>-11143166.783697169</v>
          </cell>
          <cell r="U35">
            <v>-12020911.046012688</v>
          </cell>
          <cell r="V35" t="str">
            <v>En el APU de O&amp;P se contempla aspersor manual, antisol y formaleta. En el APU P&amp;D 727 no se contemplan estos materiales</v>
          </cell>
        </row>
        <row r="36">
          <cell r="A36" t="str">
            <v>3.9</v>
          </cell>
          <cell r="B36" t="str">
            <v>Estructura Paso vehicular provisional L= 24m, incluye
tte desde B/quilla</v>
          </cell>
          <cell r="C36" t="str">
            <v>kg</v>
          </cell>
          <cell r="D36">
            <v>10594</v>
          </cell>
          <cell r="E36">
            <v>8372</v>
          </cell>
          <cell r="F36">
            <v>88692968</v>
          </cell>
          <cell r="G36">
            <v>12712.8</v>
          </cell>
          <cell r="H36">
            <v>8372</v>
          </cell>
          <cell r="I36">
            <v>106431561.59999999</v>
          </cell>
          <cell r="J36">
            <v>8638.2296000000006</v>
          </cell>
          <cell r="K36">
            <v>109816085.25888</v>
          </cell>
          <cell r="L36">
            <v>8966.4823248000012</v>
          </cell>
          <cell r="M36">
            <v>113989096.49871744</v>
          </cell>
          <cell r="N36">
            <v>8894.7109809831054</v>
          </cell>
          <cell r="O36">
            <v>113076681.75904201</v>
          </cell>
          <cell r="P36">
            <v>10594</v>
          </cell>
          <cell r="Q36">
            <v>8894.7109809831054</v>
          </cell>
          <cell r="R36">
            <v>94230568.132535025</v>
          </cell>
          <cell r="S36">
            <v>18846113.626506984</v>
          </cell>
          <cell r="T36">
            <v>19758528.366182417</v>
          </cell>
          <cell r="U36">
            <v>12200993.467464969</v>
          </cell>
          <cell r="V36" t="str">
            <v>En el APU de O&amp;P se incrementan los precios por aumento del IPC de los items y el valor del transporte</v>
          </cell>
        </row>
        <row r="37">
          <cell r="A37" t="str">
            <v>3.10</v>
          </cell>
          <cell r="B37" t="str">
            <v>Acero de refuerzo fy 60.000 psi (corte y figurado)</v>
          </cell>
          <cell r="C37" t="str">
            <v>kg</v>
          </cell>
          <cell r="D37">
            <v>1082</v>
          </cell>
          <cell r="E37">
            <v>5082</v>
          </cell>
          <cell r="F37">
            <v>5498724</v>
          </cell>
          <cell r="G37">
            <v>1298.4000000000001</v>
          </cell>
          <cell r="H37">
            <v>5171</v>
          </cell>
          <cell r="I37">
            <v>6714026.4000000004</v>
          </cell>
          <cell r="J37">
            <v>5335.4377999999997</v>
          </cell>
          <cell r="K37">
            <v>6927532.4395200005</v>
          </cell>
          <cell r="L37">
            <v>5538.1844363999999</v>
          </cell>
          <cell r="M37">
            <v>7190778.6722217603</v>
          </cell>
          <cell r="N37">
            <v>5540.3186115199996</v>
          </cell>
          <cell r="O37">
            <v>7193549.6851975685</v>
          </cell>
          <cell r="P37">
            <v>1082</v>
          </cell>
          <cell r="Q37">
            <v>4590.3646997496844</v>
          </cell>
          <cell r="R37">
            <v>4966774.6051291581</v>
          </cell>
          <cell r="S37">
            <v>2226775.0800684104</v>
          </cell>
          <cell r="T37">
            <v>2224004.0670926021</v>
          </cell>
          <cell r="U37">
            <v>1747251.7948708422</v>
          </cell>
        </row>
        <row r="38">
          <cell r="A38" t="str">
            <v>3.11</v>
          </cell>
          <cell r="B38" t="str">
            <v>Barrera tipo maletin plastico (0,7x0,9x45) reflectivo +
arena</v>
          </cell>
          <cell r="C38" t="str">
            <v>unid</v>
          </cell>
          <cell r="D38">
            <v>66</v>
          </cell>
          <cell r="E38">
            <v>199770</v>
          </cell>
          <cell r="F38">
            <v>13184820</v>
          </cell>
          <cell r="G38">
            <v>79.2</v>
          </cell>
          <cell r="H38">
            <v>199770</v>
          </cell>
          <cell r="I38">
            <v>15821784</v>
          </cell>
          <cell r="J38">
            <v>206122.68599999999</v>
          </cell>
          <cell r="K38">
            <v>16324916.7312</v>
          </cell>
          <cell r="L38">
            <v>213955.34806799999</v>
          </cell>
          <cell r="M38">
            <v>16945263.5669856</v>
          </cell>
          <cell r="N38">
            <v>225789.91942460573</v>
          </cell>
          <cell r="O38">
            <v>17882561.618428774</v>
          </cell>
          <cell r="P38">
            <v>66</v>
          </cell>
          <cell r="Q38">
            <v>225789.91942460573</v>
          </cell>
          <cell r="R38">
            <v>14902134.682023978</v>
          </cell>
          <cell r="S38">
            <v>2980426.9364047963</v>
          </cell>
          <cell r="T38">
            <v>2043128.8849616218</v>
          </cell>
          <cell r="U38">
            <v>919649.31797602214</v>
          </cell>
          <cell r="V38" t="str">
            <v>En el APU de P&amp;D se incrementa el precio de la arena de trituración según cotización de Triturados el Zulia y se contemplan dos obreros, a diferencia del APU P&amp;D 1106 que contempla sólo un obrero.</v>
          </cell>
        </row>
        <row r="39">
          <cell r="A39" t="str">
            <v>3.12</v>
          </cell>
          <cell r="B39" t="str">
            <v>Desmonte y traslado de estructuras metalicas,
incluye tte hasta Cucuta</v>
          </cell>
          <cell r="C39" t="str">
            <v>kg</v>
          </cell>
          <cell r="D39">
            <v>10594</v>
          </cell>
          <cell r="E39">
            <v>2008</v>
          </cell>
          <cell r="F39">
            <v>21272752</v>
          </cell>
          <cell r="G39">
            <v>12712.8</v>
          </cell>
          <cell r="H39">
            <v>2008</v>
          </cell>
          <cell r="I39">
            <v>25527302.399999999</v>
          </cell>
          <cell r="J39">
            <v>2071.8544000000002</v>
          </cell>
          <cell r="K39">
            <v>26339070.616319999</v>
          </cell>
          <cell r="L39">
            <v>2150.5848672000002</v>
          </cell>
          <cell r="M39">
            <v>27339955.299740162</v>
          </cell>
          <cell r="N39">
            <v>2583.4914520134535</v>
          </cell>
          <cell r="O39">
            <v>32843410.131156631</v>
          </cell>
          <cell r="P39">
            <v>10594</v>
          </cell>
          <cell r="Q39">
            <v>2583.4914520134535</v>
          </cell>
          <cell r="R39">
            <v>27369508.442630526</v>
          </cell>
          <cell r="S39">
            <v>5473901.6885261051</v>
          </cell>
          <cell r="T39">
            <v>-29553.142890363932</v>
          </cell>
          <cell r="U39">
            <v>-1842206.0426305272</v>
          </cell>
          <cell r="V39" t="str">
            <v>El valor unitario se incrementa dado que el transporte es más costoso y la distancia de transporte son de 90km.</v>
          </cell>
        </row>
        <row r="40">
          <cell r="A40" t="str">
            <v>3.13</v>
          </cell>
          <cell r="B40" t="str">
            <v>Desarme y reconstruccion de gaviones, reutilizando la
piedra y malla</v>
          </cell>
          <cell r="C40" t="str">
            <v>m3</v>
          </cell>
          <cell r="D40">
            <v>56</v>
          </cell>
          <cell r="E40">
            <v>177419</v>
          </cell>
          <cell r="F40">
            <v>9935464</v>
          </cell>
          <cell r="G40">
            <v>67.2</v>
          </cell>
          <cell r="H40">
            <v>177419</v>
          </cell>
          <cell r="I40">
            <v>11922556.800000001</v>
          </cell>
          <cell r="J40">
            <v>183060.92420000001</v>
          </cell>
          <cell r="K40">
            <v>12301694.106240001</v>
          </cell>
          <cell r="L40">
            <v>190017.23931960002</v>
          </cell>
          <cell r="M40">
            <v>12769158.482277121</v>
          </cell>
          <cell r="N40">
            <v>190090.46368928</v>
          </cell>
          <cell r="O40">
            <v>12774079.159919618</v>
          </cell>
          <cell r="P40">
            <v>56</v>
          </cell>
          <cell r="Q40">
            <v>190090.46368928</v>
          </cell>
          <cell r="R40">
            <v>10645065.96659968</v>
          </cell>
          <cell r="S40">
            <v>2129013.1933199372</v>
          </cell>
          <cell r="T40">
            <v>2124092.5156774409</v>
          </cell>
          <cell r="U40">
            <v>1277490.8334003203</v>
          </cell>
        </row>
        <row r="41">
          <cell r="A41" t="str">
            <v>3.14</v>
          </cell>
          <cell r="B41" t="str">
            <v>Demolicion de concreto reforzado</v>
          </cell>
          <cell r="C41" t="str">
            <v>m3</v>
          </cell>
          <cell r="D41">
            <v>1.68</v>
          </cell>
          <cell r="E41">
            <v>118542</v>
          </cell>
          <cell r="F41">
            <v>199150.56</v>
          </cell>
          <cell r="G41">
            <v>2.02</v>
          </cell>
          <cell r="H41">
            <v>118863</v>
          </cell>
          <cell r="I41">
            <v>240103.26</v>
          </cell>
          <cell r="J41">
            <v>122642.8434</v>
          </cell>
          <cell r="K41">
            <v>247738.543668</v>
          </cell>
          <cell r="L41">
            <v>127303.27144919999</v>
          </cell>
          <cell r="M41">
            <v>257152.60832738399</v>
          </cell>
          <cell r="N41">
            <v>127352.32858656</v>
          </cell>
          <cell r="O41">
            <v>257251.7037448512</v>
          </cell>
          <cell r="P41">
            <v>1.68</v>
          </cell>
          <cell r="Q41">
            <v>127352.32858656</v>
          </cell>
          <cell r="R41">
            <v>213951.91202542081</v>
          </cell>
          <cell r="S41">
            <v>43299.791719430388</v>
          </cell>
          <cell r="T41">
            <v>43200.69630196318</v>
          </cell>
          <cell r="U41">
            <v>26151.347974579199</v>
          </cell>
        </row>
        <row r="42">
          <cell r="A42" t="str">
            <v>3.15</v>
          </cell>
          <cell r="B42" t="str">
            <v>Conformacion talud con material seleccionado de
sitio, compactado con
vibrocompactador</v>
          </cell>
          <cell r="C42" t="str">
            <v>m3</v>
          </cell>
          <cell r="D42">
            <v>506</v>
          </cell>
          <cell r="E42">
            <v>4098</v>
          </cell>
          <cell r="F42">
            <v>2073588</v>
          </cell>
          <cell r="G42">
            <v>607.20000000000005</v>
          </cell>
          <cell r="H42">
            <v>4098</v>
          </cell>
          <cell r="I42">
            <v>2488305.6</v>
          </cell>
          <cell r="J42">
            <v>4228.3163999999997</v>
          </cell>
          <cell r="K42">
            <v>2567433.71808</v>
          </cell>
          <cell r="L42">
            <v>4388.9924231999994</v>
          </cell>
          <cell r="M42">
            <v>2664996.1993670398</v>
          </cell>
          <cell r="N42">
            <v>4390.68374976</v>
          </cell>
          <cell r="O42">
            <v>2666023.1728542722</v>
          </cell>
          <cell r="P42">
            <v>506</v>
          </cell>
          <cell r="Q42">
            <v>4390.68374976</v>
          </cell>
          <cell r="R42">
            <v>2221685.9773785598</v>
          </cell>
          <cell r="S42">
            <v>444337.19547571242</v>
          </cell>
          <cell r="T42">
            <v>443310.22198848007</v>
          </cell>
          <cell r="U42">
            <v>266619.62262144033</v>
          </cell>
        </row>
        <row r="43">
          <cell r="A43">
            <v>4</v>
          </cell>
          <cell r="B43" t="str">
            <v>PUENTE K35+600 (CAÑO CHINATO)</v>
          </cell>
          <cell r="F43">
            <v>1248188619</v>
          </cell>
          <cell r="I43">
            <v>1584122106</v>
          </cell>
          <cell r="K43">
            <v>1634497188.9708004</v>
          </cell>
          <cell r="M43">
            <v>1696608082.1516905</v>
          </cell>
          <cell r="O43">
            <v>1673588859.3038678</v>
          </cell>
          <cell r="R43">
            <v>1391088897.2757177</v>
          </cell>
          <cell r="S43">
            <v>282499962.02815044</v>
          </cell>
          <cell r="T43">
            <v>305519184.87597275</v>
          </cell>
          <cell r="U43">
            <v>193033208.72428215</v>
          </cell>
        </row>
        <row r="44">
          <cell r="A44" t="str">
            <v>4.1</v>
          </cell>
          <cell r="B44" t="str">
            <v>Nivelacion, replanteo y control topografico</v>
          </cell>
          <cell r="C44" t="str">
            <v>m2</v>
          </cell>
          <cell r="D44">
            <v>600</v>
          </cell>
          <cell r="E44">
            <v>2395</v>
          </cell>
          <cell r="F44">
            <v>1437000</v>
          </cell>
          <cell r="G44">
            <v>720</v>
          </cell>
          <cell r="H44">
            <v>2395</v>
          </cell>
          <cell r="I44">
            <v>1724400</v>
          </cell>
          <cell r="J44">
            <v>2471.1610000000001</v>
          </cell>
          <cell r="K44">
            <v>1779235.92</v>
          </cell>
          <cell r="L44">
            <v>2565.065118</v>
          </cell>
          <cell r="M44">
            <v>1846846.8849599999</v>
          </cell>
          <cell r="N44">
            <v>2566.0535823999999</v>
          </cell>
          <cell r="O44">
            <v>1847558.5793279998</v>
          </cell>
          <cell r="P44">
            <v>600</v>
          </cell>
          <cell r="Q44">
            <v>2566.0535823999999</v>
          </cell>
          <cell r="R44">
            <v>1539632.1494399998</v>
          </cell>
          <cell r="S44">
            <v>307926.42988800001</v>
          </cell>
          <cell r="T44">
            <v>307214.7355200001</v>
          </cell>
          <cell r="U44">
            <v>184767.85056000017</v>
          </cell>
        </row>
        <row r="45">
          <cell r="A45" t="str">
            <v>4.2</v>
          </cell>
          <cell r="B45" t="str">
            <v>Desmonte y traslado de estructuras metalicas. incluye tte hasta Petrolea</v>
          </cell>
          <cell r="C45" t="str">
            <v>kg</v>
          </cell>
          <cell r="D45">
            <v>46271</v>
          </cell>
          <cell r="E45">
            <v>1036</v>
          </cell>
          <cell r="F45">
            <v>47936756</v>
          </cell>
          <cell r="G45">
            <v>55525.2</v>
          </cell>
          <cell r="H45">
            <v>1492</v>
          </cell>
          <cell r="I45">
            <v>82843598.399999991</v>
          </cell>
          <cell r="J45">
            <v>1539.4456</v>
          </cell>
          <cell r="K45">
            <v>85478024.829119995</v>
          </cell>
          <cell r="L45">
            <v>1597.9445327999999</v>
          </cell>
          <cell r="M45">
            <v>88726189.772626549</v>
          </cell>
          <cell r="N45">
            <v>1109.8909730332848</v>
          </cell>
          <cell r="O45">
            <v>61626918.255867742</v>
          </cell>
          <cell r="P45">
            <v>56750.86</v>
          </cell>
          <cell r="Q45">
            <v>1109.8909730332848</v>
          </cell>
          <cell r="R45">
            <v>62987267.22587572</v>
          </cell>
          <cell r="S45">
            <v>-1360348.9700079784</v>
          </cell>
          <cell r="T45">
            <v>25738922.546750829</v>
          </cell>
          <cell r="U45">
            <v>19856331.174124271</v>
          </cell>
          <cell r="V45" t="str">
            <v>En el APU de O&amp;P incrementa el costo del transporte</v>
          </cell>
        </row>
        <row r="46">
          <cell r="A46" t="str">
            <v>4.3</v>
          </cell>
          <cell r="B46" t="str">
            <v>Demolicion en concreto ciclopeo</v>
          </cell>
          <cell r="C46" t="str">
            <v>m3</v>
          </cell>
          <cell r="D46">
            <v>20</v>
          </cell>
          <cell r="E46">
            <v>112312</v>
          </cell>
          <cell r="F46">
            <v>2246240</v>
          </cell>
          <cell r="G46">
            <v>24</v>
          </cell>
          <cell r="H46">
            <v>118863</v>
          </cell>
          <cell r="I46">
            <v>2852712</v>
          </cell>
          <cell r="J46">
            <v>122642.8434</v>
          </cell>
          <cell r="K46">
            <v>2943428.2415999998</v>
          </cell>
          <cell r="L46">
            <v>127303.27144919999</v>
          </cell>
          <cell r="M46">
            <v>3055278.5147807999</v>
          </cell>
          <cell r="N46">
            <v>127352.32858656</v>
          </cell>
          <cell r="O46">
            <v>3056455.8860774403</v>
          </cell>
          <cell r="P46">
            <v>20</v>
          </cell>
          <cell r="Q46">
            <v>127352.32858656</v>
          </cell>
          <cell r="R46">
            <v>2547046.5717312</v>
          </cell>
          <cell r="S46">
            <v>509409.31434624037</v>
          </cell>
          <cell r="T46">
            <v>508231.94304959988</v>
          </cell>
          <cell r="U46">
            <v>305665.42826880002</v>
          </cell>
        </row>
        <row r="47">
          <cell r="A47" t="str">
            <v>4.4</v>
          </cell>
          <cell r="B47" t="str">
            <v>Excavacion para estructuras con maquina, incluye cargue</v>
          </cell>
          <cell r="C47" t="str">
            <v>m3</v>
          </cell>
          <cell r="D47">
            <v>288</v>
          </cell>
          <cell r="E47">
            <v>7852</v>
          </cell>
          <cell r="F47">
            <v>2261376</v>
          </cell>
          <cell r="G47">
            <v>345.6</v>
          </cell>
          <cell r="H47">
            <v>8493</v>
          </cell>
          <cell r="I47">
            <v>2935180.8000000003</v>
          </cell>
          <cell r="J47">
            <v>8763.0774000000001</v>
          </cell>
          <cell r="K47">
            <v>3028519.5494400002</v>
          </cell>
          <cell r="L47">
            <v>9096.0743411999993</v>
          </cell>
          <cell r="M47">
            <v>3143603.2923187199</v>
          </cell>
          <cell r="N47">
            <v>9099.5795721600007</v>
          </cell>
          <cell r="O47">
            <v>3144814.7001384962</v>
          </cell>
          <cell r="P47">
            <v>288</v>
          </cell>
          <cell r="Q47">
            <v>9099.5795721600007</v>
          </cell>
          <cell r="R47">
            <v>2620678.9167820802</v>
          </cell>
          <cell r="S47">
            <v>524135.78335641604</v>
          </cell>
          <cell r="T47">
            <v>522924.37553663971</v>
          </cell>
          <cell r="U47">
            <v>314501.88321792008</v>
          </cell>
        </row>
        <row r="48">
          <cell r="A48" t="str">
            <v>4.5</v>
          </cell>
          <cell r="B48" t="str">
            <v>Excav manual para pilas de 0-4m bajo el agua</v>
          </cell>
          <cell r="C48" t="str">
            <v>m3</v>
          </cell>
          <cell r="D48">
            <v>65</v>
          </cell>
          <cell r="E48">
            <v>380432</v>
          </cell>
          <cell r="F48">
            <v>24728080</v>
          </cell>
          <cell r="G48">
            <v>78</v>
          </cell>
          <cell r="H48">
            <v>516825</v>
          </cell>
          <cell r="I48">
            <v>40312350</v>
          </cell>
          <cell r="J48">
            <v>533260.03500000003</v>
          </cell>
          <cell r="K48">
            <v>41594282.730000004</v>
          </cell>
          <cell r="L48">
            <v>553523.91633000004</v>
          </cell>
          <cell r="M48">
            <v>43174865.473740004</v>
          </cell>
          <cell r="N48">
            <v>553737.22034400003</v>
          </cell>
          <cell r="O48">
            <v>43191503.186832003</v>
          </cell>
          <cell r="P48">
            <v>65</v>
          </cell>
          <cell r="Q48">
            <v>553737.22034400003</v>
          </cell>
          <cell r="R48">
            <v>35992919.322360002</v>
          </cell>
          <cell r="S48">
            <v>7198583.8644720018</v>
          </cell>
          <cell r="T48">
            <v>7181946.1513800025</v>
          </cell>
          <cell r="U48">
            <v>4319430.6776399985</v>
          </cell>
        </row>
        <row r="49">
          <cell r="A49" t="str">
            <v>4.6</v>
          </cell>
          <cell r="B49" t="str">
            <v>Excav manual para pilas de 4-12m bajo el agua</v>
          </cell>
          <cell r="C49" t="str">
            <v>m3</v>
          </cell>
          <cell r="D49">
            <v>97</v>
          </cell>
          <cell r="E49">
            <v>610045</v>
          </cell>
          <cell r="F49">
            <v>59174365</v>
          </cell>
          <cell r="G49">
            <v>116.4</v>
          </cell>
          <cell r="H49">
            <v>610045</v>
          </cell>
          <cell r="I49">
            <v>71009238</v>
          </cell>
          <cell r="J49">
            <v>629444.43099999998</v>
          </cell>
          <cell r="K49">
            <v>73267331.768399999</v>
          </cell>
          <cell r="L49">
            <v>653363.31937799999</v>
          </cell>
          <cell r="M49">
            <v>76051490.375599205</v>
          </cell>
          <cell r="N49">
            <v>605517.28280682967</v>
          </cell>
          <cell r="O49">
            <v>70482211.718714982</v>
          </cell>
          <cell r="P49">
            <v>117.52</v>
          </cell>
          <cell r="Q49">
            <v>605517.28280682967</v>
          </cell>
          <cell r="R49">
            <v>71160391.075458616</v>
          </cell>
          <cell r="S49">
            <v>-678179.35674363375</v>
          </cell>
          <cell r="T49">
            <v>4891099.3001405895</v>
          </cell>
          <cell r="U49">
            <v>-151153.07545861602</v>
          </cell>
          <cell r="V49" t="str">
            <v>En el APU de O&amp;P el costo de los equipos es menor que en el APU P&amp;D 417.</v>
          </cell>
        </row>
        <row r="50">
          <cell r="A50" t="str">
            <v>4.7</v>
          </cell>
          <cell r="B50" t="str">
            <v>Concreto soldado 17,5 Mpa</v>
          </cell>
          <cell r="C50" t="str">
            <v>m3</v>
          </cell>
          <cell r="D50">
            <v>5</v>
          </cell>
          <cell r="E50">
            <v>589587</v>
          </cell>
          <cell r="F50">
            <v>2947935</v>
          </cell>
          <cell r="G50">
            <v>6</v>
          </cell>
          <cell r="H50">
            <v>589587</v>
          </cell>
          <cell r="I50">
            <v>3537522</v>
          </cell>
          <cell r="J50">
            <v>608335.86659999995</v>
          </cell>
          <cell r="K50">
            <v>3650015.1995999999</v>
          </cell>
          <cell r="L50">
            <v>631452.62953079992</v>
          </cell>
          <cell r="M50">
            <v>3788715.7771847993</v>
          </cell>
          <cell r="N50">
            <v>631695.96387743996</v>
          </cell>
          <cell r="O50">
            <v>3790175.7832646398</v>
          </cell>
          <cell r="P50">
            <v>5</v>
          </cell>
          <cell r="Q50">
            <v>440280.393001622</v>
          </cell>
          <cell r="R50">
            <v>2201401.9650081098</v>
          </cell>
          <cell r="S50">
            <v>1588773.81825653</v>
          </cell>
          <cell r="T50">
            <v>1587313.8121766895</v>
          </cell>
          <cell r="U50">
            <v>1336120.0349918902</v>
          </cell>
        </row>
        <row r="51">
          <cell r="A51" t="str">
            <v>4.8</v>
          </cell>
          <cell r="B51" t="str">
            <v>Concreto f´c=21 Mpa para anillos hasta una profundidad de 4mts</v>
          </cell>
          <cell r="C51" t="str">
            <v>m3</v>
          </cell>
          <cell r="D51">
            <v>15</v>
          </cell>
          <cell r="E51">
            <v>978751</v>
          </cell>
          <cell r="F51">
            <v>14681265</v>
          </cell>
          <cell r="G51">
            <v>18</v>
          </cell>
          <cell r="H51">
            <v>978751</v>
          </cell>
          <cell r="I51">
            <v>17617518</v>
          </cell>
          <cell r="J51">
            <v>1009875.2818</v>
          </cell>
          <cell r="K51">
            <v>18177755.0724</v>
          </cell>
          <cell r="L51">
            <v>1048250.5425084</v>
          </cell>
          <cell r="M51">
            <v>18868509.765151203</v>
          </cell>
          <cell r="N51">
            <v>1048654.4926211201</v>
          </cell>
          <cell r="O51">
            <v>18875780.867180161</v>
          </cell>
          <cell r="P51">
            <v>15</v>
          </cell>
          <cell r="Q51">
            <v>778682.75614168611</v>
          </cell>
          <cell r="R51">
            <v>11680241.342125291</v>
          </cell>
          <cell r="S51">
            <v>7195539.5250548702</v>
          </cell>
          <cell r="T51">
            <v>7188268.4230259117</v>
          </cell>
          <cell r="U51">
            <v>5937276.657874709</v>
          </cell>
        </row>
        <row r="52">
          <cell r="A52" t="str">
            <v>4.9</v>
          </cell>
          <cell r="B52" t="str">
            <v>Concreto f´c=21 Mpa para anillos hasta una profundidad de 4-12mts</v>
          </cell>
          <cell r="C52" t="str">
            <v>m3</v>
          </cell>
          <cell r="D52">
            <v>23</v>
          </cell>
          <cell r="E52">
            <v>1336107</v>
          </cell>
          <cell r="F52">
            <v>30730461</v>
          </cell>
          <cell r="G52">
            <v>27.6</v>
          </cell>
          <cell r="H52">
            <v>1336107</v>
          </cell>
          <cell r="I52">
            <v>36876553.200000003</v>
          </cell>
          <cell r="J52">
            <v>1378595.2026</v>
          </cell>
          <cell r="K52">
            <v>38049227.591760002</v>
          </cell>
          <cell r="L52">
            <v>1430981.8202988</v>
          </cell>
          <cell r="M52">
            <v>39495098.240246885</v>
          </cell>
          <cell r="N52">
            <v>1431533.2583798401</v>
          </cell>
          <cell r="O52">
            <v>39510317.931283586</v>
          </cell>
          <cell r="P52">
            <v>23</v>
          </cell>
          <cell r="Q52">
            <v>1048818.9727759892</v>
          </cell>
          <cell r="R52">
            <v>24122836.373847753</v>
          </cell>
          <cell r="S52">
            <v>15387481.557435833</v>
          </cell>
          <cell r="T52">
            <v>15372261.866399132</v>
          </cell>
          <cell r="U52">
            <v>12753716.82615225</v>
          </cell>
        </row>
        <row r="53">
          <cell r="A53" t="str">
            <v>4.10</v>
          </cell>
          <cell r="B53" t="str">
            <v>Concreto 21Mpa para pilas pre-excavadas, a
cualquier profundidad</v>
          </cell>
          <cell r="C53" t="str">
            <v>m3</v>
          </cell>
          <cell r="D53">
            <v>107</v>
          </cell>
          <cell r="E53">
            <v>710814</v>
          </cell>
          <cell r="F53">
            <v>76057098</v>
          </cell>
          <cell r="G53">
            <v>128.4</v>
          </cell>
          <cell r="H53">
            <v>710814</v>
          </cell>
          <cell r="I53">
            <v>91268517.600000009</v>
          </cell>
          <cell r="J53">
            <v>733417.88520000002</v>
          </cell>
          <cell r="K53">
            <v>94170856.459680006</v>
          </cell>
          <cell r="L53">
            <v>761287.76483760006</v>
          </cell>
          <cell r="M53">
            <v>97749349.005147845</v>
          </cell>
          <cell r="N53">
            <v>663100.10887058021</v>
          </cell>
          <cell r="O53">
            <v>85142053.978982508</v>
          </cell>
          <cell r="P53">
            <v>111.72</v>
          </cell>
          <cell r="Q53">
            <v>663100.10887058021</v>
          </cell>
          <cell r="R53">
            <v>74081544.163021222</v>
          </cell>
          <cell r="S53">
            <v>11060509.815961286</v>
          </cell>
          <cell r="T53">
            <v>23667804.842126623</v>
          </cell>
          <cell r="U53">
            <v>17186973.436978787</v>
          </cell>
          <cell r="V53" t="str">
            <v>Se encuentra un gran diferencia por el precio del concreto de P&amp;D con respecto al precio del concreto cotizado por O&amp;P. Esto se debe a que P&amp;D contempla que el concreto es hecho en sitio. En el APU de O&amp;P se contempla más rendimiento de la mano de obra con respecto al de P&amp;D.</v>
          </cell>
        </row>
        <row r="54">
          <cell r="A54" t="str">
            <v>4.11</v>
          </cell>
          <cell r="B54" t="str">
            <v>Concreto 24,5 Mpa para zapatas, vigas y estribos,
bajo agua</v>
          </cell>
          <cell r="C54" t="str">
            <v>m3</v>
          </cell>
          <cell r="D54">
            <v>69</v>
          </cell>
          <cell r="E54">
            <v>984475</v>
          </cell>
          <cell r="F54">
            <v>67928775</v>
          </cell>
          <cell r="G54">
            <v>82.8</v>
          </cell>
          <cell r="H54">
            <v>984475</v>
          </cell>
          <cell r="I54">
            <v>81514530</v>
          </cell>
          <cell r="J54">
            <v>1015781.3050000001</v>
          </cell>
          <cell r="K54">
            <v>84106692.054000005</v>
          </cell>
          <cell r="L54">
            <v>1054380.99459</v>
          </cell>
          <cell r="M54">
            <v>87302746.352052003</v>
          </cell>
          <cell r="N54">
            <v>1103293.1843239155</v>
          </cell>
          <cell r="O54">
            <v>91352675.662020206</v>
          </cell>
          <cell r="P54">
            <v>72.45</v>
          </cell>
          <cell r="Q54">
            <v>1103293.1843239155</v>
          </cell>
          <cell r="R54">
            <v>79933591.204267681</v>
          </cell>
          <cell r="S54">
            <v>11419084.457752526</v>
          </cell>
          <cell r="T54">
            <v>7369155.1477843225</v>
          </cell>
          <cell r="U54">
            <v>1580938.7957323194</v>
          </cell>
          <cell r="V54" t="str">
            <v>En el APU O&amp;P se contempla menos rendimiento de la mano de obra y el costo del equipo es menor con respecto al APU P&amp;D 728. Se encuentra un gran diferencia por el precio del concreto de P&amp;D con respecto al precio del concreto cotizado por O&amp;P. Esto se debe a que P&amp;D contempla que el concreto es hecho en sitio.</v>
          </cell>
        </row>
        <row r="55">
          <cell r="A55" t="str">
            <v>4.12</v>
          </cell>
          <cell r="B55" t="str">
            <v>Concreto 24,5Mpa para zapatas, vigas y estribos</v>
          </cell>
          <cell r="C55" t="str">
            <v>m3</v>
          </cell>
          <cell r="D55">
            <v>67</v>
          </cell>
          <cell r="E55">
            <v>827356</v>
          </cell>
          <cell r="F55">
            <v>55432852</v>
          </cell>
          <cell r="G55">
            <v>80.400000000000006</v>
          </cell>
          <cell r="H55">
            <v>827356</v>
          </cell>
          <cell r="I55">
            <v>66519422.400000006</v>
          </cell>
          <cell r="J55">
            <v>853665.92079999996</v>
          </cell>
          <cell r="K55">
            <v>68634740.032320008</v>
          </cell>
          <cell r="L55">
            <v>886105.22579039994</v>
          </cell>
          <cell r="M55">
            <v>71242860.153548166</v>
          </cell>
          <cell r="N55">
            <v>1150477.7767793464</v>
          </cell>
          <cell r="O55">
            <v>92498413.253059462</v>
          </cell>
          <cell r="P55">
            <v>67.5</v>
          </cell>
          <cell r="Q55">
            <v>1150477.7767793464</v>
          </cell>
          <cell r="R55">
            <v>77657249.932605878</v>
          </cell>
          <cell r="S55">
            <v>14841163.320453584</v>
          </cell>
          <cell r="T55">
            <v>-6414389.7790577114</v>
          </cell>
          <cell r="U55">
            <v>-11137827.532605872</v>
          </cell>
          <cell r="V55" t="str">
            <v>El APU O&amp;P contempla menos rendimiento de la mano de obra y el costo del equipo es menor con respecto al APU P&amp;D 729. Se encuentra un gran diferencia por el precio del concreto de P&amp;D con respecto al precio del concreto cotizado por O&amp;P. Esto se debe a que P&amp;D contempla que el concreto es hecho en sitio.</v>
          </cell>
        </row>
        <row r="56">
          <cell r="A56" t="str">
            <v>4.13</v>
          </cell>
          <cell r="B56" t="str">
            <v>Concreto 28 Mpa para pantallas, tableros y placas de
acceso</v>
          </cell>
          <cell r="C56" t="str">
            <v>m3</v>
          </cell>
          <cell r="D56">
            <v>20</v>
          </cell>
          <cell r="E56">
            <v>867975</v>
          </cell>
          <cell r="F56">
            <v>17359500</v>
          </cell>
          <cell r="G56">
            <v>24</v>
          </cell>
          <cell r="H56">
            <v>867975</v>
          </cell>
          <cell r="I56">
            <v>20831400</v>
          </cell>
          <cell r="J56">
            <v>895576.60499999998</v>
          </cell>
          <cell r="K56">
            <v>21493838.52</v>
          </cell>
          <cell r="L56">
            <v>929608.51598999999</v>
          </cell>
          <cell r="M56">
            <v>22310604.383759998</v>
          </cell>
          <cell r="N56">
            <v>929966.74663199997</v>
          </cell>
          <cell r="O56">
            <v>22319201.919167999</v>
          </cell>
          <cell r="P56">
            <v>20.58</v>
          </cell>
          <cell r="Q56">
            <v>1092907.2630004841</v>
          </cell>
          <cell r="R56">
            <v>22492031.47254996</v>
          </cell>
          <cell r="S56">
            <v>-172829.55338196084</v>
          </cell>
          <cell r="T56">
            <v>-181427.08878996223</v>
          </cell>
          <cell r="U56">
            <v>-1660631.47254996</v>
          </cell>
        </row>
        <row r="57">
          <cell r="A57" t="str">
            <v>4.14</v>
          </cell>
          <cell r="B57" t="str">
            <v>Concreto 28Mpa Columnas,Viga corona y Vastago</v>
          </cell>
          <cell r="C57" t="str">
            <v>m3</v>
          </cell>
          <cell r="D57">
            <v>16</v>
          </cell>
          <cell r="E57">
            <v>906993</v>
          </cell>
          <cell r="F57">
            <v>14511888</v>
          </cell>
          <cell r="G57">
            <v>19.2</v>
          </cell>
          <cell r="H57">
            <v>906993</v>
          </cell>
          <cell r="I57">
            <v>17414265.599999998</v>
          </cell>
          <cell r="J57">
            <v>935835.3774</v>
          </cell>
          <cell r="K57">
            <v>17968039.24608</v>
          </cell>
          <cell r="L57">
            <v>971397.12174119998</v>
          </cell>
          <cell r="M57">
            <v>18650824.737431038</v>
          </cell>
          <cell r="N57">
            <v>971771.45589215995</v>
          </cell>
          <cell r="O57">
            <v>18658011.95312947</v>
          </cell>
          <cell r="P57">
            <v>16</v>
          </cell>
          <cell r="Q57">
            <v>987803.81756057579</v>
          </cell>
          <cell r="R57">
            <v>15804861.080969213</v>
          </cell>
          <cell r="S57">
            <v>2853150.8721602578</v>
          </cell>
          <cell r="T57">
            <v>2845963.6564618256</v>
          </cell>
          <cell r="U57">
            <v>1609404.5190307852</v>
          </cell>
        </row>
        <row r="58">
          <cell r="A58" t="str">
            <v>4.15</v>
          </cell>
          <cell r="B58" t="str">
            <v>Concreto 28MPa para barrera, tipo New Jersey</v>
          </cell>
          <cell r="C58" t="str">
            <v>m3</v>
          </cell>
          <cell r="D58">
            <v>13</v>
          </cell>
          <cell r="E58">
            <v>692690</v>
          </cell>
          <cell r="F58">
            <v>9004970</v>
          </cell>
          <cell r="G58">
            <v>15.6</v>
          </cell>
          <cell r="H58">
            <v>692690</v>
          </cell>
          <cell r="I58">
            <v>10805964</v>
          </cell>
          <cell r="J58">
            <v>714717.54200000002</v>
          </cell>
          <cell r="K58">
            <v>11149593.655200001</v>
          </cell>
          <cell r="L58">
            <v>741876.80859600008</v>
          </cell>
          <cell r="M58">
            <v>11573278.2140976</v>
          </cell>
          <cell r="N58">
            <v>742162.69561279996</v>
          </cell>
          <cell r="O58">
            <v>11577738.051559679</v>
          </cell>
          <cell r="P58">
            <v>13.44</v>
          </cell>
          <cell r="Q58">
            <v>871716.01365303597</v>
          </cell>
          <cell r="R58">
            <v>11715863.223496802</v>
          </cell>
          <cell r="S58">
            <v>-138125.17193712294</v>
          </cell>
          <cell r="T58">
            <v>-142585.00939920172</v>
          </cell>
          <cell r="U58">
            <v>-909899.22349680215</v>
          </cell>
        </row>
        <row r="59">
          <cell r="A59" t="str">
            <v>4.16</v>
          </cell>
          <cell r="B59" t="str">
            <v>concreto 35 Mpa para vigas y losa</v>
          </cell>
          <cell r="C59" t="str">
            <v>m3</v>
          </cell>
          <cell r="D59">
            <v>175</v>
          </cell>
          <cell r="E59">
            <v>963740</v>
          </cell>
          <cell r="F59">
            <v>168654500</v>
          </cell>
          <cell r="G59">
            <v>210</v>
          </cell>
          <cell r="H59">
            <v>963740</v>
          </cell>
          <cell r="I59">
            <v>202385400</v>
          </cell>
          <cell r="J59">
            <v>994386.93200000003</v>
          </cell>
          <cell r="K59">
            <v>208821255.72</v>
          </cell>
          <cell r="L59">
            <v>1032173.635416</v>
          </cell>
          <cell r="M59">
            <v>216756463.43736002</v>
          </cell>
          <cell r="N59">
            <v>1075117.4810240632</v>
          </cell>
          <cell r="O59">
            <v>225774671.01505327</v>
          </cell>
          <cell r="P59">
            <v>183.42</v>
          </cell>
          <cell r="Q59">
            <v>1075117.4810240632</v>
          </cell>
          <cell r="R59">
            <v>197198048.36943367</v>
          </cell>
          <cell r="S59">
            <v>28576622.645619601</v>
          </cell>
          <cell r="T59">
            <v>19558415.067926347</v>
          </cell>
          <cell r="U59">
            <v>5187351.6305663288</v>
          </cell>
          <cell r="V59" t="str">
            <v>El APU O&amp;P contempla menos rendimiento de la mano de obra y el costo del equipo es menor con respecto al APU P&amp;D 729. Se encuentra un gran diferencia por el precio del concreto de P&amp;D con respecto al precio del concreto cotizado por O&amp;P. Esto se debe a que P&amp;D contempla que el concreto es hecho en sitio.</v>
          </cell>
        </row>
        <row r="60">
          <cell r="A60" t="str">
            <v>4.17(4)</v>
          </cell>
          <cell r="B60" t="str">
            <v xml:space="preserve">Concreto 21MPa para anden (incl. Malla
electrosoldada) </v>
          </cell>
          <cell r="C60" t="str">
            <v>m2</v>
          </cell>
          <cell r="D60">
            <v>64</v>
          </cell>
          <cell r="E60">
            <v>73930</v>
          </cell>
          <cell r="F60">
            <v>4731520</v>
          </cell>
          <cell r="G60">
            <v>76.8</v>
          </cell>
          <cell r="H60">
            <v>437948</v>
          </cell>
          <cell r="I60">
            <v>33634406.399999999</v>
          </cell>
          <cell r="J60">
            <v>451874.7464</v>
          </cell>
          <cell r="K60">
            <v>34703980.52352</v>
          </cell>
          <cell r="L60">
            <v>469045.98676320002</v>
          </cell>
          <cell r="M60">
            <v>36022731.78341376</v>
          </cell>
          <cell r="N60">
            <v>469226.73666176002</v>
          </cell>
          <cell r="O60">
            <v>36036613.375623167</v>
          </cell>
          <cell r="P60">
            <v>67</v>
          </cell>
          <cell r="Q60">
            <v>74975.499054714703</v>
          </cell>
          <cell r="R60">
            <v>5023358.4366658852</v>
          </cell>
          <cell r="S60">
            <v>31013254.938957281</v>
          </cell>
          <cell r="T60">
            <v>30999373.346747875</v>
          </cell>
          <cell r="U60">
            <v>28611047.963334113</v>
          </cell>
        </row>
        <row r="61">
          <cell r="A61" t="str">
            <v>4.18</v>
          </cell>
          <cell r="B61" t="str">
            <v>Junta elastomerica para puentes D-60 pernada c/
30cm. E=4,5cm elongacio rotura
&gt;300%, pernos de 15cm Ø7/8"</v>
          </cell>
          <cell r="C61" t="str">
            <v>m</v>
          </cell>
          <cell r="D61">
            <v>24</v>
          </cell>
          <cell r="E61">
            <v>604334</v>
          </cell>
          <cell r="F61">
            <v>14504016</v>
          </cell>
          <cell r="G61">
            <v>28.8</v>
          </cell>
          <cell r="H61">
            <v>604334</v>
          </cell>
          <cell r="I61">
            <v>17404819.199999999</v>
          </cell>
          <cell r="J61">
            <v>623551.82120000001</v>
          </cell>
          <cell r="K61">
            <v>17958292.45056</v>
          </cell>
          <cell r="L61">
            <v>647246.79040559998</v>
          </cell>
          <cell r="M61">
            <v>18640707.563681278</v>
          </cell>
          <cell r="N61">
            <v>647496.21113407996</v>
          </cell>
          <cell r="O61">
            <v>18647890.880661502</v>
          </cell>
          <cell r="P61">
            <v>24</v>
          </cell>
          <cell r="Q61">
            <v>647496.21113407996</v>
          </cell>
          <cell r="R61">
            <v>15539909.06721792</v>
          </cell>
          <cell r="S61">
            <v>3107981.8134435825</v>
          </cell>
          <cell r="T61">
            <v>3100798.4964633584</v>
          </cell>
          <cell r="U61">
            <v>1864910.1327820793</v>
          </cell>
        </row>
        <row r="62">
          <cell r="A62" t="str">
            <v>4.19</v>
          </cell>
          <cell r="B62" t="str">
            <v>Acero de refuerzo fy 60.000 psi (corte y figurado)</v>
          </cell>
          <cell r="C62" t="str">
            <v>kg</v>
          </cell>
          <cell r="D62">
            <v>57803</v>
          </cell>
          <cell r="E62">
            <v>5082</v>
          </cell>
          <cell r="F62">
            <v>293754846</v>
          </cell>
          <cell r="G62">
            <v>69363.600000000006</v>
          </cell>
          <cell r="H62">
            <v>5171</v>
          </cell>
          <cell r="I62">
            <v>358679175.60000002</v>
          </cell>
          <cell r="J62">
            <v>5335.4377999999997</v>
          </cell>
          <cell r="K62">
            <v>370085173.38407999</v>
          </cell>
          <cell r="L62">
            <v>5538.1844363999999</v>
          </cell>
          <cell r="M62">
            <v>384148409.97267509</v>
          </cell>
          <cell r="N62">
            <v>5374.2028382120807</v>
          </cell>
          <cell r="O62">
            <v>372774055.98860753</v>
          </cell>
          <cell r="P62">
            <v>57803</v>
          </cell>
          <cell r="Q62">
            <v>5374.2028382120807</v>
          </cell>
          <cell r="R62">
            <v>310645046.65717292</v>
          </cell>
          <cell r="S62">
            <v>62129009.331434608</v>
          </cell>
          <cell r="T62">
            <v>73503363.315502167</v>
          </cell>
          <cell r="U62">
            <v>48034128.942827106</v>
          </cell>
          <cell r="V62" t="str">
            <v>En el APU O&amp;P se incluye retrocargador para descargue del hierro en obra. Se contempla un rendimiento mayor que en el APU P&amp;D 1701.</v>
          </cell>
        </row>
        <row r="63">
          <cell r="A63" t="str">
            <v>4.20</v>
          </cell>
          <cell r="B63" t="str">
            <v>Acero de pre-esfuerzo, postensado</v>
          </cell>
          <cell r="C63" t="str">
            <v>kg-f</v>
          </cell>
          <cell r="D63">
            <v>5876</v>
          </cell>
          <cell r="E63">
            <v>47106</v>
          </cell>
          <cell r="F63">
            <v>276794856</v>
          </cell>
          <cell r="G63">
            <v>7051.2</v>
          </cell>
          <cell r="H63">
            <v>47106</v>
          </cell>
          <cell r="I63">
            <v>332153827.19999999</v>
          </cell>
          <cell r="J63">
            <v>48603.970800000003</v>
          </cell>
          <cell r="K63">
            <v>342716318.90496004</v>
          </cell>
          <cell r="L63">
            <v>50450.921690400006</v>
          </cell>
          <cell r="M63">
            <v>355739539.02334851</v>
          </cell>
          <cell r="N63">
            <v>50335.253382956398</v>
          </cell>
          <cell r="O63">
            <v>354923938.65390217</v>
          </cell>
          <cell r="P63">
            <v>5876</v>
          </cell>
          <cell r="Q63">
            <v>50335.253382956398</v>
          </cell>
          <cell r="R63">
            <v>295769948.87825179</v>
          </cell>
          <cell r="S63">
            <v>59153989.775650382</v>
          </cell>
          <cell r="T63">
            <v>59969590.145096719</v>
          </cell>
          <cell r="U63">
            <v>36383878.321748197</v>
          </cell>
          <cell r="V63" t="str">
            <v>En el APU O&amp;P los costos de equipos y materiales aumentan de acuerdo con las tarifas del INVIAS 2019 Norte de Santander.</v>
          </cell>
        </row>
        <row r="64">
          <cell r="A64" t="str">
            <v>4.21</v>
          </cell>
          <cell r="B64" t="str">
            <v>Estructura baranda tubo metalico Ø2" Fy=322 Mpa
peatonal</v>
          </cell>
          <cell r="C64" t="str">
            <v>m</v>
          </cell>
          <cell r="D64">
            <v>64</v>
          </cell>
          <cell r="E64">
            <v>280610</v>
          </cell>
          <cell r="F64">
            <v>17959040</v>
          </cell>
          <cell r="G64">
            <v>76.8</v>
          </cell>
          <cell r="H64">
            <v>280610</v>
          </cell>
          <cell r="I64">
            <v>21550848</v>
          </cell>
          <cell r="J64">
            <v>289533.39799999999</v>
          </cell>
          <cell r="K64">
            <v>22236164.966399997</v>
          </cell>
          <cell r="L64">
            <v>300535.66712399997</v>
          </cell>
          <cell r="M64">
            <v>23081139.235123198</v>
          </cell>
          <cell r="N64">
            <v>300651.48048319999</v>
          </cell>
          <cell r="O64">
            <v>23090033.70110976</v>
          </cell>
          <cell r="P64">
            <v>64</v>
          </cell>
          <cell r="Q64">
            <v>300651.48048319999</v>
          </cell>
          <cell r="R64">
            <v>19241694.7509248</v>
          </cell>
          <cell r="S64">
            <v>3848338.9501849599</v>
          </cell>
          <cell r="T64">
            <v>3839444.4841983989</v>
          </cell>
          <cell r="U64">
            <v>2309153.2490752004</v>
          </cell>
        </row>
        <row r="65">
          <cell r="A65" t="str">
            <v>4.22</v>
          </cell>
          <cell r="B65" t="str">
            <v>Estructura baranda metalica Ø2" para peaton, h=1,2
fy322 psi, de un solo tubo,
incrustado muro</v>
          </cell>
          <cell r="C65" t="str">
            <v>m</v>
          </cell>
          <cell r="D65">
            <v>64</v>
          </cell>
          <cell r="E65">
            <v>107327</v>
          </cell>
          <cell r="F65">
            <v>6868928</v>
          </cell>
          <cell r="G65">
            <v>76.8</v>
          </cell>
          <cell r="H65">
            <v>107327</v>
          </cell>
          <cell r="I65">
            <v>8242713.5999999996</v>
          </cell>
          <cell r="J65">
            <v>110739.99860000001</v>
          </cell>
          <cell r="K65">
            <v>8504831.8924800009</v>
          </cell>
          <cell r="L65">
            <v>114948.1185468</v>
          </cell>
          <cell r="M65">
            <v>8828015.5043942407</v>
          </cell>
          <cell r="N65">
            <v>114992.41454624</v>
          </cell>
          <cell r="O65">
            <v>8831417.4371512327</v>
          </cell>
          <cell r="P65">
            <v>64</v>
          </cell>
          <cell r="Q65">
            <v>114992.41454624</v>
          </cell>
          <cell r="R65">
            <v>7359514.5309593603</v>
          </cell>
          <cell r="S65">
            <v>1471902.9061918724</v>
          </cell>
          <cell r="T65">
            <v>1468500.9734348804</v>
          </cell>
          <cell r="U65">
            <v>883199.06904063933</v>
          </cell>
        </row>
        <row r="66">
          <cell r="A66" t="str">
            <v>4.23</v>
          </cell>
          <cell r="B66" t="str">
            <v>Drenaje de tablero 4" L=1,20 con rejilla</v>
          </cell>
          <cell r="C66" t="str">
            <v>un</v>
          </cell>
          <cell r="D66">
            <v>22</v>
          </cell>
          <cell r="E66">
            <v>23962</v>
          </cell>
          <cell r="F66">
            <v>527164</v>
          </cell>
          <cell r="G66">
            <v>26.4</v>
          </cell>
          <cell r="H66">
            <v>23962</v>
          </cell>
          <cell r="I66">
            <v>632596.79999999993</v>
          </cell>
          <cell r="J66">
            <v>24723.991600000001</v>
          </cell>
          <cell r="K66">
            <v>652713.37823999999</v>
          </cell>
          <cell r="L66">
            <v>25663.5032808</v>
          </cell>
          <cell r="M66">
            <v>677516.48661311995</v>
          </cell>
          <cell r="N66">
            <v>25673.392877440001</v>
          </cell>
          <cell r="O66">
            <v>677777.57196441595</v>
          </cell>
          <cell r="P66">
            <v>22</v>
          </cell>
          <cell r="Q66">
            <v>25673.392877440001</v>
          </cell>
          <cell r="R66">
            <v>564814.64330368</v>
          </cell>
          <cell r="S66">
            <v>112962.92866073595</v>
          </cell>
          <cell r="T66">
            <v>112701.84330943995</v>
          </cell>
          <cell r="U66">
            <v>67782.156696319929</v>
          </cell>
        </row>
        <row r="67">
          <cell r="A67" t="str">
            <v>4.24</v>
          </cell>
          <cell r="B67" t="str">
            <v>Apoyos en neopreno D-60 (0,75x0,75x0,05)</v>
          </cell>
          <cell r="C67" t="str">
            <v>un</v>
          </cell>
          <cell r="D67">
            <v>8</v>
          </cell>
          <cell r="E67">
            <v>688031</v>
          </cell>
          <cell r="F67">
            <v>5504248</v>
          </cell>
          <cell r="G67">
            <v>9.6</v>
          </cell>
          <cell r="H67">
            <v>688031</v>
          </cell>
          <cell r="I67">
            <v>6605097.5999999996</v>
          </cell>
          <cell r="J67">
            <v>709910.38580000005</v>
          </cell>
          <cell r="K67">
            <v>6815139.7036800003</v>
          </cell>
          <cell r="L67">
            <v>736886.98046039999</v>
          </cell>
          <cell r="M67">
            <v>7074115.0124198394</v>
          </cell>
          <cell r="N67">
            <v>737170.94461472007</v>
          </cell>
          <cell r="O67">
            <v>7076841.0683013126</v>
          </cell>
          <cell r="P67">
            <v>8</v>
          </cell>
          <cell r="Q67">
            <v>737170.94461472007</v>
          </cell>
          <cell r="R67">
            <v>5897367.5569177605</v>
          </cell>
          <cell r="S67">
            <v>1179473.5113835521</v>
          </cell>
          <cell r="T67">
            <v>1176747.4555020789</v>
          </cell>
          <cell r="U67">
            <v>707730.04308223911</v>
          </cell>
        </row>
        <row r="68">
          <cell r="A68" t="str">
            <v>4.25</v>
          </cell>
          <cell r="B68" t="str">
            <v>Pre-Prueba de carga estatica, para puentes</v>
          </cell>
          <cell r="C68" t="str">
            <v>un</v>
          </cell>
          <cell r="D68">
            <v>1</v>
          </cell>
          <cell r="E68">
            <v>2146596</v>
          </cell>
          <cell r="F68">
            <v>2146596</v>
          </cell>
          <cell r="G68">
            <v>1.2</v>
          </cell>
          <cell r="H68">
            <v>2146586</v>
          </cell>
          <cell r="I68">
            <v>2575903.1999999997</v>
          </cell>
          <cell r="J68">
            <v>2214847.4347999999</v>
          </cell>
          <cell r="K68">
            <v>2657816.9217599998</v>
          </cell>
          <cell r="L68">
            <v>2299011.6373223998</v>
          </cell>
          <cell r="M68">
            <v>2758813.9647868797</v>
          </cell>
          <cell r="N68">
            <v>2299897.5762963197</v>
          </cell>
          <cell r="O68">
            <v>2759877.0915555838</v>
          </cell>
          <cell r="P68">
            <v>1</v>
          </cell>
          <cell r="Q68">
            <v>2299897.5762963197</v>
          </cell>
          <cell r="R68">
            <v>2299897.5762963197</v>
          </cell>
          <cell r="S68">
            <v>459979.51525926404</v>
          </cell>
          <cell r="T68">
            <v>458916.38849056</v>
          </cell>
          <cell r="U68">
            <v>276005.62370368</v>
          </cell>
        </row>
        <row r="69">
          <cell r="A69" t="str">
            <v>4.26</v>
          </cell>
          <cell r="B69" t="str">
            <v>Prueba de carga estatica, para puentes</v>
          </cell>
          <cell r="C69" t="str">
            <v>un</v>
          </cell>
          <cell r="D69">
            <v>1</v>
          </cell>
          <cell r="E69">
            <v>2425626</v>
          </cell>
          <cell r="F69">
            <v>2425626</v>
          </cell>
          <cell r="G69">
            <v>1.2</v>
          </cell>
          <cell r="H69">
            <v>2425626</v>
          </cell>
          <cell r="I69">
            <v>2910751.1999999997</v>
          </cell>
          <cell r="J69">
            <v>2502760.9068</v>
          </cell>
          <cell r="K69">
            <v>3003313.0881599998</v>
          </cell>
          <cell r="L69">
            <v>2597865.8212584001</v>
          </cell>
          <cell r="M69">
            <v>3117438.9855100801</v>
          </cell>
          <cell r="N69">
            <v>2598866.9256211198</v>
          </cell>
          <cell r="O69">
            <v>3118640.3107453436</v>
          </cell>
          <cell r="P69">
            <v>1</v>
          </cell>
          <cell r="Q69">
            <v>2598866.9256211198</v>
          </cell>
          <cell r="R69">
            <v>2598866.9256211198</v>
          </cell>
          <cell r="S69">
            <v>519773.38512422377</v>
          </cell>
          <cell r="T69">
            <v>518572.05988896033</v>
          </cell>
          <cell r="U69">
            <v>311884.27437887993</v>
          </cell>
        </row>
        <row r="70">
          <cell r="A70" t="str">
            <v>4.27</v>
          </cell>
          <cell r="B70" t="str">
            <v>Prueba de carga estatica para vigas pos-tensadas</v>
          </cell>
          <cell r="C70" t="str">
            <v>un</v>
          </cell>
          <cell r="D70">
            <v>4</v>
          </cell>
          <cell r="E70">
            <v>2803943</v>
          </cell>
          <cell r="F70">
            <v>11215772</v>
          </cell>
          <cell r="G70">
            <v>4.8</v>
          </cell>
          <cell r="H70">
            <v>2803943</v>
          </cell>
          <cell r="I70">
            <v>13458926.4</v>
          </cell>
          <cell r="J70">
            <v>2893108.3873999999</v>
          </cell>
          <cell r="K70">
            <v>13886920.25952</v>
          </cell>
          <cell r="L70">
            <v>3003046.5061212</v>
          </cell>
          <cell r="M70">
            <v>14414623.229381761</v>
          </cell>
          <cell r="N70">
            <v>3004203.7494761599</v>
          </cell>
          <cell r="O70">
            <v>14420177.997485567</v>
          </cell>
          <cell r="P70">
            <v>4</v>
          </cell>
          <cell r="Q70">
            <v>3004203.7494761599</v>
          </cell>
          <cell r="R70">
            <v>12016814.99790464</v>
          </cell>
          <cell r="S70">
            <v>2403362.9995809272</v>
          </cell>
          <cell r="T70">
            <v>2397808.2314771209</v>
          </cell>
          <cell r="U70">
            <v>1442111.4020953607</v>
          </cell>
        </row>
        <row r="71">
          <cell r="A71" t="str">
            <v>4.28</v>
          </cell>
          <cell r="B71" t="str">
            <v>Relleno compactado pon medio mecanico
(Vibrocompactador) mat selecci de
excavac</v>
          </cell>
          <cell r="C71" t="str">
            <v>m3</v>
          </cell>
          <cell r="D71">
            <v>76</v>
          </cell>
          <cell r="E71">
            <v>28447</v>
          </cell>
          <cell r="F71">
            <v>2161972</v>
          </cell>
          <cell r="G71">
            <v>91.2</v>
          </cell>
          <cell r="H71">
            <v>44627</v>
          </cell>
          <cell r="I71">
            <v>4069982.4</v>
          </cell>
          <cell r="J71">
            <v>46046.138599999998</v>
          </cell>
          <cell r="K71">
            <v>4199407.8403200004</v>
          </cell>
          <cell r="L71">
            <v>47795.891866799997</v>
          </cell>
          <cell r="M71">
            <v>4358985.3382521598</v>
          </cell>
          <cell r="N71">
            <v>47814.310322239995</v>
          </cell>
          <cell r="O71">
            <v>4360665.1013882877</v>
          </cell>
          <cell r="P71">
            <v>76</v>
          </cell>
          <cell r="Q71">
            <v>47814.310322239995</v>
          </cell>
          <cell r="R71">
            <v>3633887.5844902396</v>
          </cell>
          <cell r="S71">
            <v>726777.51689804811</v>
          </cell>
          <cell r="T71">
            <v>725097.75376192015</v>
          </cell>
          <cell r="U71">
            <v>436094.81550976029</v>
          </cell>
        </row>
        <row r="72">
          <cell r="A72" t="str">
            <v>4.29</v>
          </cell>
          <cell r="B72" t="str">
            <v>Relleno con material filtrante extendida, humedecida y
compactada</v>
          </cell>
          <cell r="C72" t="str">
            <v>m3</v>
          </cell>
          <cell r="D72">
            <v>76</v>
          </cell>
          <cell r="E72">
            <v>138633</v>
          </cell>
          <cell r="F72">
            <v>10536108</v>
          </cell>
          <cell r="G72">
            <v>91.2</v>
          </cell>
          <cell r="H72">
            <v>138633</v>
          </cell>
          <cell r="I72">
            <v>12643329.6</v>
          </cell>
          <cell r="J72">
            <v>143041.5294</v>
          </cell>
          <cell r="K72">
            <v>13045387.481280001</v>
          </cell>
          <cell r="L72">
            <v>148477.1075172</v>
          </cell>
          <cell r="M72">
            <v>13541112.20556864</v>
          </cell>
          <cell r="N72">
            <v>148534.32412896</v>
          </cell>
          <cell r="O72">
            <v>13546330.360561153</v>
          </cell>
          <cell r="P72">
            <v>76</v>
          </cell>
          <cell r="Q72">
            <v>148534.32412896</v>
          </cell>
          <cell r="R72">
            <v>11288608.633800959</v>
          </cell>
          <cell r="S72">
            <v>2257721.7267601937</v>
          </cell>
          <cell r="T72">
            <v>2252503.5717676803</v>
          </cell>
          <cell r="U72">
            <v>1354720.9661990404</v>
          </cell>
        </row>
        <row r="73">
          <cell r="A73" t="str">
            <v>4.30</v>
          </cell>
          <cell r="B73" t="str">
            <v>Cargue de material de sobrantes, demoliciones y
derrumbes en volqueta</v>
          </cell>
          <cell r="C73" t="str">
            <v>m3</v>
          </cell>
          <cell r="D73">
            <v>106</v>
          </cell>
          <cell r="E73">
            <v>5535</v>
          </cell>
          <cell r="F73">
            <v>586710</v>
          </cell>
          <cell r="G73">
            <v>127.2</v>
          </cell>
          <cell r="H73">
            <v>15969</v>
          </cell>
          <cell r="I73">
            <v>2031256.8</v>
          </cell>
          <cell r="J73">
            <v>16476.814200000001</v>
          </cell>
          <cell r="K73">
            <v>2095850.76624</v>
          </cell>
          <cell r="L73">
            <v>17102.933139600002</v>
          </cell>
          <cell r="M73">
            <v>2175493.09535712</v>
          </cell>
          <cell r="N73">
            <v>17109.52386528</v>
          </cell>
          <cell r="O73">
            <v>2176331.4356636158</v>
          </cell>
          <cell r="P73">
            <v>106</v>
          </cell>
          <cell r="Q73">
            <v>17109.52386528</v>
          </cell>
          <cell r="R73">
            <v>1813609.5297196801</v>
          </cell>
          <cell r="S73">
            <v>362721.90594393574</v>
          </cell>
          <cell r="T73">
            <v>361883.56563743996</v>
          </cell>
          <cell r="U73">
            <v>217647.27028031996</v>
          </cell>
        </row>
        <row r="74">
          <cell r="A74" t="str">
            <v>4.31</v>
          </cell>
          <cell r="B74" t="str">
            <v>Transporte en volqueta, mat de excav, derrumbes y
demolicion</v>
          </cell>
          <cell r="C74" t="str">
            <v>m3/km</v>
          </cell>
          <cell r="D74">
            <v>2364</v>
          </cell>
          <cell r="E74">
            <v>1429</v>
          </cell>
          <cell r="F74">
            <v>3378156</v>
          </cell>
          <cell r="G74">
            <v>11820</v>
          </cell>
          <cell r="H74">
            <v>1445</v>
          </cell>
          <cell r="I74">
            <v>17079900</v>
          </cell>
          <cell r="J74">
            <v>1490.951</v>
          </cell>
          <cell r="K74">
            <v>17623040.82</v>
          </cell>
          <cell r="L74">
            <v>1547.6071380000001</v>
          </cell>
          <cell r="M74">
            <v>18292716.371160001</v>
          </cell>
          <cell r="N74">
            <v>1548.2035184000001</v>
          </cell>
          <cell r="O74">
            <v>18299765.587488003</v>
          </cell>
          <cell r="P74">
            <v>2364</v>
          </cell>
          <cell r="Q74">
            <v>1548.2035184000001</v>
          </cell>
          <cell r="R74">
            <v>3659953.1174976001</v>
          </cell>
          <cell r="S74">
            <v>14639812.469990402</v>
          </cell>
          <cell r="T74">
            <v>14632763.2536624</v>
          </cell>
          <cell r="U74">
            <v>13419946.882502399</v>
          </cell>
        </row>
        <row r="75">
          <cell r="A75">
            <v>5</v>
          </cell>
          <cell r="B75" t="str">
            <v>MURON DE CONFINAMIENTO DE BANCA</v>
          </cell>
          <cell r="F75">
            <v>320549176</v>
          </cell>
          <cell r="I75">
            <v>390402799.20000005</v>
          </cell>
          <cell r="K75">
            <v>402817608.21455991</v>
          </cell>
          <cell r="M75">
            <v>418124677.32671326</v>
          </cell>
          <cell r="O75">
            <v>398963489.04936945</v>
          </cell>
          <cell r="R75">
            <v>329086652.63150615</v>
          </cell>
          <cell r="S75">
            <v>69876836.41786316</v>
          </cell>
          <cell r="T75">
            <v>89038024.695207074</v>
          </cell>
          <cell r="U75">
            <v>61316146.568493813</v>
          </cell>
        </row>
        <row r="76">
          <cell r="A76" t="str">
            <v>5.1</v>
          </cell>
          <cell r="B76" t="str">
            <v>MURO DE CONCRETO H=4,5 mt</v>
          </cell>
          <cell r="F76">
            <v>89340494</v>
          </cell>
          <cell r="I76">
            <v>109380988.8</v>
          </cell>
          <cell r="K76">
            <v>112859304.24383998</v>
          </cell>
          <cell r="M76">
            <v>117147957.80510592</v>
          </cell>
          <cell r="O76">
            <v>109085639.48622605</v>
          </cell>
          <cell r="R76">
            <v>89424041.015836701</v>
          </cell>
          <cell r="S76">
            <v>19661598.470389351</v>
          </cell>
          <cell r="T76">
            <v>27723916.78926922</v>
          </cell>
          <cell r="U76">
            <v>19956947.784163311</v>
          </cell>
        </row>
        <row r="77">
          <cell r="A77" t="str">
            <v>5.1.1</v>
          </cell>
          <cell r="B77" t="str">
            <v>Localizacion, replanteo y control topografico</v>
          </cell>
          <cell r="C77" t="str">
            <v>m2</v>
          </cell>
          <cell r="D77">
            <v>32</v>
          </cell>
          <cell r="E77">
            <v>572</v>
          </cell>
          <cell r="F77">
            <v>18304</v>
          </cell>
          <cell r="G77">
            <v>38.4</v>
          </cell>
          <cell r="H77">
            <v>572</v>
          </cell>
          <cell r="I77">
            <v>21964.799999999999</v>
          </cell>
          <cell r="J77">
            <v>590.18960000000004</v>
          </cell>
          <cell r="K77">
            <v>22663.280640000001</v>
          </cell>
          <cell r="L77">
            <v>612.61680480000007</v>
          </cell>
          <cell r="M77">
            <v>23524.485304320002</v>
          </cell>
          <cell r="N77">
            <v>612.85288064000008</v>
          </cell>
          <cell r="O77">
            <v>23533.550616576002</v>
          </cell>
          <cell r="P77">
            <v>32</v>
          </cell>
          <cell r="Q77">
            <v>612.85288064000008</v>
          </cell>
          <cell r="R77">
            <v>19611.292180480003</v>
          </cell>
          <cell r="S77">
            <v>3922.2584360959991</v>
          </cell>
          <cell r="T77">
            <v>3913.1931238399993</v>
          </cell>
          <cell r="U77">
            <v>2353.5078195199967</v>
          </cell>
        </row>
        <row r="78">
          <cell r="A78" t="str">
            <v>5.1.2</v>
          </cell>
          <cell r="B78" t="str">
            <v>Excavacion para estructuras con maquina, incluye cargue</v>
          </cell>
          <cell r="C78" t="str">
            <v>m3</v>
          </cell>
          <cell r="D78">
            <v>56</v>
          </cell>
          <cell r="E78">
            <v>7852</v>
          </cell>
          <cell r="F78">
            <v>439712</v>
          </cell>
          <cell r="G78">
            <v>67.2</v>
          </cell>
          <cell r="H78">
            <v>8493</v>
          </cell>
          <cell r="I78">
            <v>570729.6</v>
          </cell>
          <cell r="J78">
            <v>8763.0774000000001</v>
          </cell>
          <cell r="K78">
            <v>588878.80128000001</v>
          </cell>
          <cell r="L78">
            <v>9096.0743411999993</v>
          </cell>
          <cell r="M78">
            <v>611256.19572863996</v>
          </cell>
          <cell r="N78">
            <v>9099.5795721600007</v>
          </cell>
          <cell r="O78">
            <v>611491.74724915205</v>
          </cell>
          <cell r="P78">
            <v>56</v>
          </cell>
          <cell r="Q78">
            <v>9099.5795721600007</v>
          </cell>
          <cell r="R78">
            <v>509576.45604096004</v>
          </cell>
          <cell r="S78">
            <v>101915.29120819201</v>
          </cell>
          <cell r="T78">
            <v>101679.73968767992</v>
          </cell>
          <cell r="U78">
            <v>61153.143959039939</v>
          </cell>
        </row>
        <row r="79">
          <cell r="A79" t="str">
            <v>5.1.3</v>
          </cell>
          <cell r="B79" t="str">
            <v>Concreto Solado 17,5 Mpa</v>
          </cell>
          <cell r="C79" t="str">
            <v>m3</v>
          </cell>
          <cell r="D79">
            <v>3</v>
          </cell>
          <cell r="E79">
            <v>589587</v>
          </cell>
          <cell r="F79">
            <v>1768761</v>
          </cell>
          <cell r="G79">
            <v>3.6</v>
          </cell>
          <cell r="H79">
            <v>589587</v>
          </cell>
          <cell r="I79">
            <v>2122513.2000000002</v>
          </cell>
          <cell r="J79">
            <v>608335.86659999995</v>
          </cell>
          <cell r="K79">
            <v>2190009.1197599997</v>
          </cell>
          <cell r="L79">
            <v>631452.62953079992</v>
          </cell>
          <cell r="M79">
            <v>2273229.4663108797</v>
          </cell>
          <cell r="N79">
            <v>631695.96387743996</v>
          </cell>
          <cell r="O79">
            <v>2274105.4699587841</v>
          </cell>
          <cell r="P79">
            <v>3.1500000000000004</v>
          </cell>
          <cell r="Q79">
            <v>440280.393001622</v>
          </cell>
          <cell r="R79">
            <v>1386883.2379551094</v>
          </cell>
          <cell r="S79">
            <v>887222.23200367461</v>
          </cell>
          <cell r="T79">
            <v>886346.22835577023</v>
          </cell>
          <cell r="U79">
            <v>735629.96204489074</v>
          </cell>
        </row>
        <row r="80">
          <cell r="A80" t="str">
            <v>5.1.4</v>
          </cell>
          <cell r="B80" t="str">
            <v>Micropilotes en concreto 28 Mpa Ø40 cm + refuerzo + excavacion + despuntar</v>
          </cell>
          <cell r="C80" t="str">
            <v>m</v>
          </cell>
          <cell r="D80">
            <v>80</v>
          </cell>
          <cell r="E80">
            <v>612942</v>
          </cell>
          <cell r="F80">
            <v>49035360</v>
          </cell>
          <cell r="G80">
            <v>96</v>
          </cell>
          <cell r="H80">
            <v>612942</v>
          </cell>
          <cell r="I80">
            <v>58842432</v>
          </cell>
          <cell r="J80">
            <v>632433.55559999996</v>
          </cell>
          <cell r="K80">
            <v>60713621.337599993</v>
          </cell>
          <cell r="L80">
            <v>656466.03071279998</v>
          </cell>
          <cell r="M80">
            <v>63020738.948428795</v>
          </cell>
          <cell r="N80">
            <v>660430.81032239716</v>
          </cell>
          <cell r="O80">
            <v>63401357.790950127</v>
          </cell>
          <cell r="P80">
            <v>80</v>
          </cell>
          <cell r="Q80">
            <v>660430.81032239716</v>
          </cell>
          <cell r="R80">
            <v>52834464.825791776</v>
          </cell>
          <cell r="S80">
            <v>10566892.965158351</v>
          </cell>
          <cell r="T80">
            <v>10186274.122637019</v>
          </cell>
          <cell r="U80">
            <v>6007967.1742082238</v>
          </cell>
          <cell r="V80" t="str">
            <v xml:space="preserve">Se encuentra un gran diferencia por el precio del concreto de P&amp;D con respecto al precio del concreto cotizado por O&amp;P. Esto se debe a que P&amp;D contempla que el concreto es hecho en sitio. </v>
          </cell>
        </row>
        <row r="81">
          <cell r="A81" t="str">
            <v>5.1.5</v>
          </cell>
          <cell r="B81" t="str">
            <v>Concreto 28 Mpa Zapata y Viga de cimentacion</v>
          </cell>
          <cell r="C81" t="str">
            <v>m3</v>
          </cell>
          <cell r="D81">
            <v>13</v>
          </cell>
          <cell r="E81">
            <v>852353</v>
          </cell>
          <cell r="F81">
            <v>11080589</v>
          </cell>
          <cell r="G81">
            <v>15.6</v>
          </cell>
          <cell r="H81">
            <v>852353</v>
          </cell>
          <cell r="I81">
            <v>13296706.799999999</v>
          </cell>
          <cell r="J81">
            <v>879457.82539999997</v>
          </cell>
          <cell r="K81">
            <v>13719542.076239999</v>
          </cell>
          <cell r="L81">
            <v>912877.22276519996</v>
          </cell>
          <cell r="M81">
            <v>14240884.675137119</v>
          </cell>
          <cell r="N81">
            <v>855391.6550002977</v>
          </cell>
          <cell r="O81">
            <v>13344109.818004644</v>
          </cell>
          <cell r="P81">
            <v>13.440000000000001</v>
          </cell>
          <cell r="Q81">
            <v>855391.6550002977</v>
          </cell>
          <cell r="R81">
            <v>11496463.843204003</v>
          </cell>
          <cell r="S81">
            <v>1847645.9748006407</v>
          </cell>
          <cell r="T81">
            <v>2744420.8319331165</v>
          </cell>
          <cell r="U81">
            <v>1800242.9567959961</v>
          </cell>
          <cell r="V81" t="str">
            <v xml:space="preserve">Se encuentra un gran diferencia por el precio del concreto de P&amp;D con respecto al precio del concreto cotizado por O&amp;P. Esto se debe a que P&amp;D contempla que el concreto es hecho en sitio. </v>
          </cell>
        </row>
        <row r="82">
          <cell r="A82" t="str">
            <v>5.1.6</v>
          </cell>
          <cell r="B82" t="str">
            <v>Concreto 28 Mpa Columnas, Viga corona y Vastago</v>
          </cell>
          <cell r="C82" t="str">
            <v>m3</v>
          </cell>
          <cell r="D82">
            <v>13</v>
          </cell>
          <cell r="E82">
            <v>906993</v>
          </cell>
          <cell r="F82">
            <v>11790909</v>
          </cell>
          <cell r="G82">
            <v>15.6</v>
          </cell>
          <cell r="H82">
            <v>906993</v>
          </cell>
          <cell r="I82">
            <v>14149090.799999999</v>
          </cell>
          <cell r="J82">
            <v>935835.3774</v>
          </cell>
          <cell r="K82">
            <v>14599031.88744</v>
          </cell>
          <cell r="L82">
            <v>971397.12174119998</v>
          </cell>
          <cell r="M82">
            <v>15153795.09916272</v>
          </cell>
          <cell r="N82">
            <v>678323.43871892232</v>
          </cell>
          <cell r="O82">
            <v>10581845.644015187</v>
          </cell>
          <cell r="P82">
            <v>13.44</v>
          </cell>
          <cell r="Q82">
            <v>678323.43871892232</v>
          </cell>
          <cell r="R82">
            <v>9116667.0163823161</v>
          </cell>
          <cell r="S82">
            <v>1465178.6276328713</v>
          </cell>
          <cell r="T82">
            <v>6037128.082780404</v>
          </cell>
          <cell r="U82">
            <v>5032423.7836176828</v>
          </cell>
          <cell r="V82" t="str">
            <v xml:space="preserve">Se encuentra un gran diferencia por el precio del concreto de P&amp;D con respecto al precio del concreto cotizado por O&amp;P. Esto se debe a que P&amp;D contempla que el concreto es hecho en sitio. </v>
          </cell>
        </row>
        <row r="83">
          <cell r="A83" t="str">
            <v>5.1.7</v>
          </cell>
          <cell r="B83" t="str">
            <v>Acero de refuerzo Fy 60.000 psi (corte y figurado)</v>
          </cell>
          <cell r="C83" t="str">
            <v>kg</v>
          </cell>
          <cell r="D83">
            <v>2602</v>
          </cell>
          <cell r="E83">
            <v>5082</v>
          </cell>
          <cell r="F83">
            <v>13223364</v>
          </cell>
          <cell r="G83">
            <v>3122.4</v>
          </cell>
          <cell r="H83">
            <v>5171</v>
          </cell>
          <cell r="I83">
            <v>16145930.4</v>
          </cell>
          <cell r="J83">
            <v>5335.4377999999997</v>
          </cell>
          <cell r="K83">
            <v>16659370.986719999</v>
          </cell>
          <cell r="L83">
            <v>5538.1844363999999</v>
          </cell>
          <cell r="M83">
            <v>17292427.084215362</v>
          </cell>
          <cell r="N83">
            <v>4584.7255764513939</v>
          </cell>
          <cell r="O83">
            <v>14315347.139911832</v>
          </cell>
          <cell r="P83">
            <v>2602</v>
          </cell>
          <cell r="Q83">
            <v>4584.7255764513939</v>
          </cell>
          <cell r="R83">
            <v>11929455.949926527</v>
          </cell>
          <cell r="S83">
            <v>2385891.1899853051</v>
          </cell>
          <cell r="T83">
            <v>5362971.1342888344</v>
          </cell>
          <cell r="U83">
            <v>4216474.4500734732</v>
          </cell>
          <cell r="V83" t="str">
            <v>En el APU O&amp;P se incluye retrocargador para descargue del hierro en obra. Se contempla un rendimiento mayor que en el APU P&amp;D 1701.</v>
          </cell>
        </row>
        <row r="84">
          <cell r="A84" t="str">
            <v>5.1.8</v>
          </cell>
          <cell r="B84" t="str">
            <v>Tuberia pvc Ø2" para lloraderos</v>
          </cell>
          <cell r="C84" t="str">
            <v>m</v>
          </cell>
          <cell r="D84">
            <v>8.5</v>
          </cell>
          <cell r="E84">
            <v>11330</v>
          </cell>
          <cell r="F84">
            <v>96305</v>
          </cell>
          <cell r="G84">
            <v>10.199999999999999</v>
          </cell>
          <cell r="H84">
            <v>11330</v>
          </cell>
          <cell r="I84">
            <v>115565.99999999999</v>
          </cell>
          <cell r="J84">
            <v>11690.294</v>
          </cell>
          <cell r="K84">
            <v>119240.99879999999</v>
          </cell>
          <cell r="L84">
            <v>12134.525172</v>
          </cell>
          <cell r="M84">
            <v>123772.15675439998</v>
          </cell>
          <cell r="N84">
            <v>12139.2012896</v>
          </cell>
          <cell r="O84">
            <v>123819.85315391999</v>
          </cell>
          <cell r="P84">
            <v>8.5</v>
          </cell>
          <cell r="Q84">
            <v>12139.2012896</v>
          </cell>
          <cell r="R84">
            <v>103183.21096159999</v>
          </cell>
          <cell r="S84">
            <v>20636.642192319996</v>
          </cell>
          <cell r="T84">
            <v>20588.94579279999</v>
          </cell>
          <cell r="U84">
            <v>12382.789038399991</v>
          </cell>
        </row>
        <row r="85">
          <cell r="A85" t="str">
            <v>5.1.9</v>
          </cell>
          <cell r="B85" t="str">
            <v>Tuberia perforada pvc Ø4" corrugada para filtro horizontal instalado</v>
          </cell>
          <cell r="C85" t="str">
            <v>m</v>
          </cell>
          <cell r="D85">
            <v>9</v>
          </cell>
          <cell r="E85">
            <v>26832</v>
          </cell>
          <cell r="F85">
            <v>241488</v>
          </cell>
          <cell r="G85">
            <v>10.8</v>
          </cell>
          <cell r="H85">
            <v>26832</v>
          </cell>
          <cell r="I85">
            <v>289785.60000000003</v>
          </cell>
          <cell r="J85">
            <v>27685.257600000001</v>
          </cell>
          <cell r="K85">
            <v>299000.78208000003</v>
          </cell>
          <cell r="L85">
            <v>28737.297388800001</v>
          </cell>
          <cell r="M85">
            <v>310362.81179904006</v>
          </cell>
          <cell r="N85">
            <v>28748.37149184</v>
          </cell>
          <cell r="O85">
            <v>310482.41211187205</v>
          </cell>
          <cell r="P85">
            <v>9</v>
          </cell>
          <cell r="Q85">
            <v>28748.37149184</v>
          </cell>
          <cell r="R85">
            <v>258735.34342655999</v>
          </cell>
          <cell r="S85">
            <v>51747.068685312057</v>
          </cell>
          <cell r="T85">
            <v>51627.468372480071</v>
          </cell>
          <cell r="U85">
            <v>31050.256573440041</v>
          </cell>
        </row>
        <row r="86">
          <cell r="A86" t="str">
            <v>5.1.10</v>
          </cell>
          <cell r="B86" t="str">
            <v>Suministro y colocacion de geotextil nt 1600</v>
          </cell>
          <cell r="C86" t="str">
            <v>m2</v>
          </cell>
          <cell r="D86">
            <v>40</v>
          </cell>
          <cell r="E86">
            <v>8344</v>
          </cell>
          <cell r="F86">
            <v>333760</v>
          </cell>
          <cell r="G86">
            <v>48</v>
          </cell>
          <cell r="H86">
            <v>8344</v>
          </cell>
          <cell r="I86">
            <v>400512</v>
          </cell>
          <cell r="J86">
            <v>8609.3392000000003</v>
          </cell>
          <cell r="K86">
            <v>413248.28159999999</v>
          </cell>
          <cell r="L86">
            <v>8936.4940896000007</v>
          </cell>
          <cell r="M86">
            <v>428951.71630080004</v>
          </cell>
          <cell r="N86">
            <v>8939.9378252799997</v>
          </cell>
          <cell r="O86">
            <v>429117.01561343996</v>
          </cell>
          <cell r="P86">
            <v>40</v>
          </cell>
          <cell r="Q86">
            <v>8939.9378252799997</v>
          </cell>
          <cell r="R86">
            <v>357597.5130112</v>
          </cell>
          <cell r="S86">
            <v>71519.502602239954</v>
          </cell>
          <cell r="T86">
            <v>71354.203289600031</v>
          </cell>
          <cell r="U86">
            <v>42914.486988799996</v>
          </cell>
        </row>
        <row r="87">
          <cell r="A87" t="str">
            <v>5.1.11</v>
          </cell>
          <cell r="B87" t="str">
            <v>Relleno con material filtrante extendida, humedecida y compactada</v>
          </cell>
          <cell r="C87" t="str">
            <v>m3</v>
          </cell>
          <cell r="D87">
            <v>6</v>
          </cell>
          <cell r="E87">
            <v>138633</v>
          </cell>
          <cell r="F87">
            <v>831798</v>
          </cell>
          <cell r="G87">
            <v>7.2</v>
          </cell>
          <cell r="H87">
            <v>138633</v>
          </cell>
          <cell r="I87">
            <v>998157.6</v>
          </cell>
          <cell r="J87">
            <v>143041.5294</v>
          </cell>
          <cell r="K87">
            <v>1029899.01168</v>
          </cell>
          <cell r="L87">
            <v>148477.1075172</v>
          </cell>
          <cell r="M87">
            <v>1069035.1741238399</v>
          </cell>
          <cell r="N87">
            <v>148534.32412896</v>
          </cell>
          <cell r="O87">
            <v>1069447.1337285121</v>
          </cell>
          <cell r="P87">
            <v>6</v>
          </cell>
          <cell r="Q87">
            <v>148534.32412896</v>
          </cell>
          <cell r="R87">
            <v>891205.94477375993</v>
          </cell>
          <cell r="S87">
            <v>178241.18895475217</v>
          </cell>
          <cell r="T87">
            <v>177829.22935008002</v>
          </cell>
          <cell r="U87">
            <v>106951.65522624005</v>
          </cell>
        </row>
        <row r="88">
          <cell r="A88" t="str">
            <v>5.1.12</v>
          </cell>
          <cell r="B88" t="str">
            <v>Transporte en volqueta, mat de excav, derrumbes y
demolicion</v>
          </cell>
          <cell r="C88" t="str">
            <v>m3/km</v>
          </cell>
          <cell r="D88">
            <v>336</v>
          </cell>
          <cell r="E88">
            <v>1429</v>
          </cell>
          <cell r="F88">
            <v>480144</v>
          </cell>
          <cell r="G88">
            <v>1680</v>
          </cell>
          <cell r="H88">
            <v>1445</v>
          </cell>
          <cell r="I88">
            <v>2427600</v>
          </cell>
          <cell r="J88">
            <v>1490.951</v>
          </cell>
          <cell r="K88">
            <v>2504797.6800000002</v>
          </cell>
          <cell r="L88">
            <v>1547.6071380000001</v>
          </cell>
          <cell r="M88">
            <v>2599979.9918400003</v>
          </cell>
          <cell r="N88">
            <v>1548.2035184000001</v>
          </cell>
          <cell r="O88">
            <v>2600981.9109120001</v>
          </cell>
          <cell r="P88">
            <v>336</v>
          </cell>
          <cell r="Q88">
            <v>1548.2035184000001</v>
          </cell>
          <cell r="R88">
            <v>520196.38218240003</v>
          </cell>
          <cell r="S88">
            <v>2080785.5287296001</v>
          </cell>
          <cell r="T88">
            <v>2079783.6096576003</v>
          </cell>
          <cell r="U88">
            <v>1907403.6178176</v>
          </cell>
        </row>
        <row r="89">
          <cell r="A89" t="str">
            <v>5.2</v>
          </cell>
          <cell r="B89" t="str">
            <v>MURO EN CONCRETO H=3,5 mt ; 3 Muros</v>
          </cell>
          <cell r="F89">
            <v>231208682</v>
          </cell>
          <cell r="I89">
            <v>281021810.40000004</v>
          </cell>
          <cell r="K89">
            <v>289958303.97071993</v>
          </cell>
          <cell r="M89">
            <v>300976719.52160734</v>
          </cell>
          <cell r="O89">
            <v>289877849.56314337</v>
          </cell>
          <cell r="R89">
            <v>239662611.61566946</v>
          </cell>
          <cell r="S89">
            <v>50215237.947473802</v>
          </cell>
          <cell r="T89">
            <v>61314107.905937858</v>
          </cell>
          <cell r="U89">
            <v>41359198.784330502</v>
          </cell>
        </row>
        <row r="90">
          <cell r="A90" t="str">
            <v>5.2.1</v>
          </cell>
          <cell r="B90" t="str">
            <v>Localizacion, replanteo y control topografico</v>
          </cell>
          <cell r="C90" t="str">
            <v>m2</v>
          </cell>
          <cell r="D90">
            <v>72</v>
          </cell>
          <cell r="E90">
            <v>572</v>
          </cell>
          <cell r="F90">
            <v>41184</v>
          </cell>
          <cell r="G90">
            <v>86.4</v>
          </cell>
          <cell r="H90">
            <v>572</v>
          </cell>
          <cell r="I90">
            <v>49420.800000000003</v>
          </cell>
          <cell r="J90">
            <v>590.18960000000004</v>
          </cell>
          <cell r="K90">
            <v>50992.381440000005</v>
          </cell>
          <cell r="L90">
            <v>612.61680480000007</v>
          </cell>
          <cell r="M90">
            <v>52930.091934720011</v>
          </cell>
          <cell r="N90">
            <v>612.85288064000008</v>
          </cell>
          <cell r="O90">
            <v>52950.488887296007</v>
          </cell>
          <cell r="P90">
            <v>72</v>
          </cell>
          <cell r="Q90">
            <v>612.85288064000008</v>
          </cell>
          <cell r="R90">
            <v>44125.407406080005</v>
          </cell>
          <cell r="S90">
            <v>8825.0814812160024</v>
          </cell>
          <cell r="T90">
            <v>8804.6845286400057</v>
          </cell>
          <cell r="U90">
            <v>5295.392593919998</v>
          </cell>
        </row>
        <row r="91">
          <cell r="A91" t="str">
            <v>5.2.2</v>
          </cell>
          <cell r="B91" t="str">
            <v>Excavacion para estructuras con maquina, incluye cargue</v>
          </cell>
          <cell r="C91" t="str">
            <v>m3</v>
          </cell>
          <cell r="D91">
            <v>89</v>
          </cell>
          <cell r="E91">
            <v>7852</v>
          </cell>
          <cell r="F91">
            <v>698828</v>
          </cell>
          <cell r="G91">
            <v>106.8</v>
          </cell>
          <cell r="H91">
            <v>8493</v>
          </cell>
          <cell r="I91">
            <v>907052.4</v>
          </cell>
          <cell r="J91">
            <v>8763.0774000000001</v>
          </cell>
          <cell r="K91">
            <v>935896.66631999996</v>
          </cell>
          <cell r="L91">
            <v>9096.0743411999993</v>
          </cell>
          <cell r="M91">
            <v>971460.73964015988</v>
          </cell>
          <cell r="N91">
            <v>9099.5795721600007</v>
          </cell>
          <cell r="O91">
            <v>971835.09830668801</v>
          </cell>
          <cell r="P91">
            <v>89</v>
          </cell>
          <cell r="Q91">
            <v>9099.5795721600007</v>
          </cell>
          <cell r="R91">
            <v>809862.58192224009</v>
          </cell>
          <cell r="S91">
            <v>161972.51638444792</v>
          </cell>
          <cell r="T91">
            <v>161598.15771791979</v>
          </cell>
          <cell r="U91">
            <v>97189.818077759934</v>
          </cell>
        </row>
        <row r="92">
          <cell r="A92" t="str">
            <v>5.2.3</v>
          </cell>
          <cell r="B92" t="str">
            <v>Concreto Solado 17,5 Mpa</v>
          </cell>
          <cell r="C92" t="str">
            <v>m3</v>
          </cell>
          <cell r="D92">
            <v>6</v>
          </cell>
          <cell r="E92">
            <v>589587</v>
          </cell>
          <cell r="F92">
            <v>3537522</v>
          </cell>
          <cell r="G92">
            <v>7.2</v>
          </cell>
          <cell r="H92">
            <v>589587</v>
          </cell>
          <cell r="I92">
            <v>4245026.4000000004</v>
          </cell>
          <cell r="J92">
            <v>608335.86659999995</v>
          </cell>
          <cell r="K92">
            <v>4380018.2395199994</v>
          </cell>
          <cell r="L92">
            <v>631452.62953079992</v>
          </cell>
          <cell r="M92">
            <v>4546458.9326217594</v>
          </cell>
          <cell r="N92">
            <v>631695.96387743996</v>
          </cell>
          <cell r="O92">
            <v>4548210.9399175681</v>
          </cell>
          <cell r="P92">
            <v>6.3000000000000007</v>
          </cell>
          <cell r="Q92">
            <v>440280.393001622</v>
          </cell>
          <cell r="R92">
            <v>2773766.4759102189</v>
          </cell>
          <cell r="S92">
            <v>1774444.4640073492</v>
          </cell>
          <cell r="T92">
            <v>1772692.4567115405</v>
          </cell>
          <cell r="U92">
            <v>1471259.9240897815</v>
          </cell>
        </row>
        <row r="93">
          <cell r="A93" t="str">
            <v>5.2.4</v>
          </cell>
          <cell r="B93" t="str">
            <v>Micropilotes en concreto 28 Mpa Ø40 cm + refuerzo + excavacion + despuntar</v>
          </cell>
          <cell r="C93" t="str">
            <v>m</v>
          </cell>
          <cell r="D93">
            <v>240</v>
          </cell>
          <cell r="E93">
            <v>612942</v>
          </cell>
          <cell r="F93">
            <v>147106080</v>
          </cell>
          <cell r="G93">
            <v>288</v>
          </cell>
          <cell r="H93">
            <v>612942</v>
          </cell>
          <cell r="I93">
            <v>176527296</v>
          </cell>
          <cell r="J93">
            <v>632433.55559999996</v>
          </cell>
          <cell r="K93">
            <v>182140864.01279998</v>
          </cell>
          <cell r="L93">
            <v>656466.03071279998</v>
          </cell>
          <cell r="M93">
            <v>189062216.8452864</v>
          </cell>
          <cell r="N93">
            <v>660430.81032239716</v>
          </cell>
          <cell r="O93">
            <v>190204073.37285039</v>
          </cell>
          <cell r="P93">
            <v>240</v>
          </cell>
          <cell r="Q93">
            <v>660430.81032239716</v>
          </cell>
          <cell r="R93">
            <v>158503394.47737533</v>
          </cell>
          <cell r="S93">
            <v>31700678.89547506</v>
          </cell>
          <cell r="T93">
            <v>30558822.367911071</v>
          </cell>
          <cell r="U93">
            <v>18023901.522624671</v>
          </cell>
          <cell r="V93" t="str">
            <v xml:space="preserve">Se encuentra un gran diferencia por el precio del concreto de P&amp;D con respecto al precio del concreto cotizado por O&amp;P. Esto se debe a que P&amp;D contempla que el concreto es hecho en sitio. </v>
          </cell>
        </row>
        <row r="94">
          <cell r="A94" t="str">
            <v>5.2.5</v>
          </cell>
          <cell r="B94" t="str">
            <v>Concreto 28 Mpa Zapata y Viga de cimentacion</v>
          </cell>
          <cell r="C94" t="str">
            <v>m3</v>
          </cell>
          <cell r="D94">
            <v>30</v>
          </cell>
          <cell r="E94">
            <v>852353</v>
          </cell>
          <cell r="F94">
            <v>25570590</v>
          </cell>
          <cell r="G94">
            <v>36</v>
          </cell>
          <cell r="H94">
            <v>852353</v>
          </cell>
          <cell r="I94">
            <v>30684708</v>
          </cell>
          <cell r="J94">
            <v>879457.82539999997</v>
          </cell>
          <cell r="K94">
            <v>31660481.714400001</v>
          </cell>
          <cell r="L94">
            <v>912877.22276519996</v>
          </cell>
          <cell r="M94">
            <v>32863580.019547198</v>
          </cell>
          <cell r="N94">
            <v>855391.6550002977</v>
          </cell>
          <cell r="O94">
            <v>30794099.580010716</v>
          </cell>
          <cell r="P94">
            <v>31.5</v>
          </cell>
          <cell r="Q94">
            <v>855391.6550002977</v>
          </cell>
          <cell r="R94">
            <v>26944837.132509377</v>
          </cell>
          <cell r="S94">
            <v>3849262.447501339</v>
          </cell>
          <cell r="T94">
            <v>5918742.8870378211</v>
          </cell>
          <cell r="U94">
            <v>3739870.8674906231</v>
          </cell>
          <cell r="V94" t="str">
            <v xml:space="preserve">Se encuentra un gran diferencia por el precio del concreto de P&amp;D con respecto al precio del concreto cotizado por O&amp;P. Esto se debe a que P&amp;D contempla que el concreto es hecho en sitio. </v>
          </cell>
        </row>
        <row r="95">
          <cell r="A95" t="str">
            <v>5.2.6</v>
          </cell>
          <cell r="B95" t="str">
            <v>Concreto 28 Mpa Columnas, Viga corona y Vastago</v>
          </cell>
          <cell r="C95" t="str">
            <v>m3</v>
          </cell>
          <cell r="D95">
            <v>26</v>
          </cell>
          <cell r="E95">
            <v>906993</v>
          </cell>
          <cell r="F95">
            <v>23581818</v>
          </cell>
          <cell r="G95">
            <v>31.2</v>
          </cell>
          <cell r="H95">
            <v>906993</v>
          </cell>
          <cell r="I95">
            <v>28298181.599999998</v>
          </cell>
          <cell r="J95">
            <v>935835.3774</v>
          </cell>
          <cell r="K95">
            <v>29198063.774879999</v>
          </cell>
          <cell r="L95">
            <v>971397.12174119998</v>
          </cell>
          <cell r="M95">
            <v>30307590.19832544</v>
          </cell>
          <cell r="N95">
            <v>678323.43871892232</v>
          </cell>
          <cell r="O95">
            <v>21163691.288030375</v>
          </cell>
          <cell r="P95">
            <v>26.46</v>
          </cell>
          <cell r="Q95">
            <v>678323.43871892232</v>
          </cell>
          <cell r="R95">
            <v>17948438.188502684</v>
          </cell>
          <cell r="S95">
            <v>3215253.0995276906</v>
          </cell>
          <cell r="T95">
            <v>12359152.009822756</v>
          </cell>
          <cell r="U95">
            <v>10349743.411497314</v>
          </cell>
          <cell r="V95" t="str">
            <v xml:space="preserve">Se encuentra un gran diferencia por el precio del concreto de P&amp;D con respecto al precio del concreto cotizado por O&amp;P. Esto se debe a que P&amp;D contempla que el concreto es hecho en sitio. </v>
          </cell>
        </row>
        <row r="96">
          <cell r="A96" t="str">
            <v>5.2.7</v>
          </cell>
          <cell r="B96" t="str">
            <v>Acero de refuerzo Fy 60.000 psi (corte y figurado)</v>
          </cell>
          <cell r="C96" t="str">
            <v>kg</v>
          </cell>
          <cell r="D96">
            <v>5248</v>
          </cell>
          <cell r="E96">
            <v>5082</v>
          </cell>
          <cell r="F96">
            <v>26670336</v>
          </cell>
          <cell r="G96">
            <v>6297.6</v>
          </cell>
          <cell r="H96">
            <v>5171</v>
          </cell>
          <cell r="I96">
            <v>32564889.600000001</v>
          </cell>
          <cell r="J96">
            <v>5335.4377999999997</v>
          </cell>
          <cell r="K96">
            <v>33600453.089280002</v>
          </cell>
          <cell r="L96">
            <v>5538.1844363999999</v>
          </cell>
          <cell r="M96">
            <v>34877270.30667264</v>
          </cell>
          <cell r="N96">
            <v>5374.2028382120807</v>
          </cell>
          <cell r="O96">
            <v>33844579.793924399</v>
          </cell>
          <cell r="P96">
            <v>5273.5</v>
          </cell>
          <cell r="Q96">
            <v>5374.2028382120807</v>
          </cell>
          <cell r="R96">
            <v>28340858.667311408</v>
          </cell>
          <cell r="S96">
            <v>5503721.1266129911</v>
          </cell>
          <cell r="T96">
            <v>6536411.6393612325</v>
          </cell>
          <cell r="U96">
            <v>4224030.9326885939</v>
          </cell>
          <cell r="V96" t="str">
            <v>En el APU O&amp;P se incluye retrocargador para descargue del hierro en obra. Se contempla un rendimiento mayor que en el APU P&amp;D 1701.</v>
          </cell>
        </row>
        <row r="97">
          <cell r="A97" t="str">
            <v>5.2.8</v>
          </cell>
          <cell r="B97" t="str">
            <v>Tuberia pvc Ø2" para lloraderos</v>
          </cell>
          <cell r="C97" t="str">
            <v>m</v>
          </cell>
          <cell r="D97">
            <v>25.5</v>
          </cell>
          <cell r="E97">
            <v>11330</v>
          </cell>
          <cell r="F97">
            <v>288915</v>
          </cell>
          <cell r="G97">
            <v>30.6</v>
          </cell>
          <cell r="H97">
            <v>11330</v>
          </cell>
          <cell r="I97">
            <v>346698</v>
          </cell>
          <cell r="J97">
            <v>11690.294</v>
          </cell>
          <cell r="K97">
            <v>357722.9964</v>
          </cell>
          <cell r="L97">
            <v>12134.525172</v>
          </cell>
          <cell r="M97">
            <v>371316.4702632</v>
          </cell>
          <cell r="N97">
            <v>12139.2012896</v>
          </cell>
          <cell r="O97">
            <v>371459.55946175999</v>
          </cell>
          <cell r="P97">
            <v>25.5</v>
          </cell>
          <cell r="Q97">
            <v>12139.2012896</v>
          </cell>
          <cell r="R97">
            <v>309549.63288479997</v>
          </cell>
          <cell r="S97">
            <v>61909.926576960017</v>
          </cell>
          <cell r="T97">
            <v>61766.837378400029</v>
          </cell>
          <cell r="U97">
            <v>37148.367115200032</v>
          </cell>
        </row>
        <row r="98">
          <cell r="A98" t="str">
            <v>5.2.9</v>
          </cell>
          <cell r="B98" t="str">
            <v>Tuberia perforada pvc Ø4" corrugada para filtro horizontal instalado</v>
          </cell>
          <cell r="C98" t="str">
            <v>m</v>
          </cell>
          <cell r="D98">
            <v>27</v>
          </cell>
          <cell r="E98">
            <v>26832</v>
          </cell>
          <cell r="F98">
            <v>724464</v>
          </cell>
          <cell r="G98">
            <v>32.4</v>
          </cell>
          <cell r="H98">
            <v>26832</v>
          </cell>
          <cell r="I98">
            <v>869356.79999999993</v>
          </cell>
          <cell r="J98">
            <v>27685.257600000001</v>
          </cell>
          <cell r="K98">
            <v>897002.34623999998</v>
          </cell>
          <cell r="L98">
            <v>28737.297388800001</v>
          </cell>
          <cell r="M98">
            <v>931088.43539711996</v>
          </cell>
          <cell r="N98">
            <v>28748.37149184</v>
          </cell>
          <cell r="O98">
            <v>931447.23633561598</v>
          </cell>
          <cell r="P98">
            <v>27</v>
          </cell>
          <cell r="Q98">
            <v>28748.37149184</v>
          </cell>
          <cell r="R98">
            <v>776206.03027968004</v>
          </cell>
          <cell r="S98">
            <v>155241.20605593594</v>
          </cell>
          <cell r="T98">
            <v>154882.40511743992</v>
          </cell>
          <cell r="U98">
            <v>93150.769720319891</v>
          </cell>
        </row>
        <row r="99">
          <cell r="A99" t="str">
            <v>5.2.10</v>
          </cell>
          <cell r="B99" t="str">
            <v>Suministro y colocacion de geotextil nt 1600</v>
          </cell>
          <cell r="C99" t="str">
            <v>m2</v>
          </cell>
          <cell r="D99">
            <v>84</v>
          </cell>
          <cell r="E99">
            <v>8344</v>
          </cell>
          <cell r="F99">
            <v>700896</v>
          </cell>
          <cell r="G99">
            <v>100.8</v>
          </cell>
          <cell r="H99">
            <v>8344</v>
          </cell>
          <cell r="I99">
            <v>841075.19999999995</v>
          </cell>
          <cell r="J99">
            <v>8609.3392000000003</v>
          </cell>
          <cell r="K99">
            <v>867821.39136000001</v>
          </cell>
          <cell r="L99">
            <v>8936.4940896000007</v>
          </cell>
          <cell r="M99">
            <v>900798.60423168004</v>
          </cell>
          <cell r="N99">
            <v>8939.9378252799997</v>
          </cell>
          <cell r="O99">
            <v>901145.73278822401</v>
          </cell>
          <cell r="P99">
            <v>84</v>
          </cell>
          <cell r="Q99">
            <v>8939.9378252799997</v>
          </cell>
          <cell r="R99">
            <v>750954.77732351993</v>
          </cell>
          <cell r="S99">
            <v>150190.95546470408</v>
          </cell>
          <cell r="T99">
            <v>149843.82690816012</v>
          </cell>
          <cell r="U99">
            <v>90120.422676480026</v>
          </cell>
        </row>
        <row r="100">
          <cell r="A100" t="str">
            <v>5.2.11</v>
          </cell>
          <cell r="B100" t="str">
            <v>Relleno con material filtrante extendida, humedecida y compactada</v>
          </cell>
          <cell r="C100" t="str">
            <v>m3</v>
          </cell>
          <cell r="D100">
            <v>11</v>
          </cell>
          <cell r="E100">
            <v>138633</v>
          </cell>
          <cell r="F100">
            <v>1524963</v>
          </cell>
          <cell r="G100">
            <v>13.2</v>
          </cell>
          <cell r="H100">
            <v>138633</v>
          </cell>
          <cell r="I100">
            <v>1829955.5999999999</v>
          </cell>
          <cell r="J100">
            <v>143041.5294</v>
          </cell>
          <cell r="K100">
            <v>1888148.18808</v>
          </cell>
          <cell r="L100">
            <v>148477.1075172</v>
          </cell>
          <cell r="M100">
            <v>1959897.8192270398</v>
          </cell>
          <cell r="N100">
            <v>148534.32412896</v>
          </cell>
          <cell r="O100">
            <v>1960653.0785022718</v>
          </cell>
          <cell r="P100">
            <v>11</v>
          </cell>
          <cell r="Q100">
            <v>148534.32412896</v>
          </cell>
          <cell r="R100">
            <v>1633877.5654185601</v>
          </cell>
          <cell r="S100">
            <v>326775.51308371173</v>
          </cell>
          <cell r="T100">
            <v>326020.25380847976</v>
          </cell>
          <cell r="U100">
            <v>196078.0345814398</v>
          </cell>
        </row>
        <row r="101">
          <cell r="A101" t="str">
            <v>5.2.12</v>
          </cell>
          <cell r="B101" t="str">
            <v>Transporte en volqueta, mat de excav, derrumbes y
demolicion</v>
          </cell>
          <cell r="C101" t="str">
            <v>m3/km</v>
          </cell>
          <cell r="D101">
            <v>534</v>
          </cell>
          <cell r="E101">
            <v>1429</v>
          </cell>
          <cell r="F101">
            <v>763086</v>
          </cell>
          <cell r="G101">
            <v>2670</v>
          </cell>
          <cell r="H101">
            <v>1445</v>
          </cell>
          <cell r="I101">
            <v>3858150</v>
          </cell>
          <cell r="J101">
            <v>1490.951</v>
          </cell>
          <cell r="K101">
            <v>3980839.17</v>
          </cell>
          <cell r="L101">
            <v>1547.6071380000001</v>
          </cell>
          <cell r="M101">
            <v>4132111.0584600004</v>
          </cell>
          <cell r="N101">
            <v>1548.2035184000001</v>
          </cell>
          <cell r="O101">
            <v>4133703.3941280004</v>
          </cell>
          <cell r="P101">
            <v>534</v>
          </cell>
          <cell r="Q101">
            <v>1548.2035184000001</v>
          </cell>
          <cell r="R101">
            <v>826740.67882560007</v>
          </cell>
          <cell r="S101">
            <v>3306962.7153024003</v>
          </cell>
          <cell r="T101">
            <v>3305370.3796344004</v>
          </cell>
          <cell r="U101">
            <v>3031409.3211743999</v>
          </cell>
        </row>
        <row r="102">
          <cell r="A102">
            <v>6</v>
          </cell>
          <cell r="B102" t="str">
            <v>CONSTRUCCION DE TERRAPLEN PARA ACCESO AL PUENTE</v>
          </cell>
          <cell r="F102">
            <v>576742238</v>
          </cell>
          <cell r="I102">
            <v>769979023.20000005</v>
          </cell>
          <cell r="K102">
            <v>794464356.13776004</v>
          </cell>
          <cell r="M102">
            <v>824654001.67099488</v>
          </cell>
          <cell r="O102">
            <v>1103877022.8130088</v>
          </cell>
          <cell r="R102">
            <v>907085482.74261677</v>
          </cell>
          <cell r="S102">
            <v>196791540.07039195</v>
          </cell>
          <cell r="T102">
            <v>-82431481.071621999</v>
          </cell>
          <cell r="U102">
            <v>-137106459.54261684</v>
          </cell>
        </row>
        <row r="103">
          <cell r="A103" t="str">
            <v>6.1</v>
          </cell>
          <cell r="B103" t="str">
            <v>Localizacion, replanteo y control topografico</v>
          </cell>
          <cell r="C103" t="str">
            <v>m2</v>
          </cell>
          <cell r="D103">
            <v>2300</v>
          </cell>
          <cell r="E103">
            <v>572</v>
          </cell>
          <cell r="F103">
            <v>1315600</v>
          </cell>
          <cell r="G103">
            <v>2760</v>
          </cell>
          <cell r="H103">
            <v>623</v>
          </cell>
          <cell r="I103">
            <v>1719480</v>
          </cell>
          <cell r="J103">
            <v>642.81140000000005</v>
          </cell>
          <cell r="K103">
            <v>1774159.4640000002</v>
          </cell>
          <cell r="L103">
            <v>667.23823320000008</v>
          </cell>
          <cell r="M103">
            <v>1841577.5236320002</v>
          </cell>
          <cell r="N103">
            <v>667.49535776000005</v>
          </cell>
          <cell r="O103">
            <v>1842287.1874176001</v>
          </cell>
          <cell r="P103">
            <v>2300</v>
          </cell>
          <cell r="Q103">
            <v>667.49535776000005</v>
          </cell>
          <cell r="R103">
            <v>1535239.3228480001</v>
          </cell>
          <cell r="S103">
            <v>307047.86456959997</v>
          </cell>
          <cell r="T103">
            <v>306338.2007840001</v>
          </cell>
          <cell r="U103">
            <v>184240.6771519999</v>
          </cell>
        </row>
        <row r="104">
          <cell r="A104" t="str">
            <v>6.2</v>
          </cell>
          <cell r="B104" t="str">
            <v>Suministro, llenado e instalacion de sacos rellenos con material subbase</v>
          </cell>
          <cell r="C104" t="str">
            <v>un</v>
          </cell>
          <cell r="D104">
            <v>4140</v>
          </cell>
          <cell r="E104">
            <v>3025</v>
          </cell>
          <cell r="F104">
            <v>12523500</v>
          </cell>
          <cell r="G104">
            <v>4968</v>
          </cell>
          <cell r="H104">
            <v>9493</v>
          </cell>
          <cell r="I104">
            <v>47161224</v>
          </cell>
          <cell r="J104">
            <v>9794.8773999999994</v>
          </cell>
          <cell r="K104">
            <v>48660950.923199996</v>
          </cell>
          <cell r="L104">
            <v>10167.0827412</v>
          </cell>
          <cell r="M104">
            <v>50510067.0582816</v>
          </cell>
          <cell r="N104">
            <v>10171.00069216</v>
          </cell>
          <cell r="O104">
            <v>50529531.438650876</v>
          </cell>
          <cell r="P104">
            <v>4140</v>
          </cell>
          <cell r="Q104">
            <v>7113.2370731713918</v>
          </cell>
          <cell r="R104">
            <v>29448801.482929561</v>
          </cell>
          <cell r="S104">
            <v>21080729.955721315</v>
          </cell>
          <cell r="T104">
            <v>21061265.575352039</v>
          </cell>
          <cell r="U104">
            <v>17712422.517070439</v>
          </cell>
        </row>
        <row r="105">
          <cell r="A105" t="str">
            <v>6.3</v>
          </cell>
          <cell r="B105" t="str">
            <v>Relleno con material filtrante extendida, humedecida y compactada</v>
          </cell>
          <cell r="C105" t="str">
            <v>m3</v>
          </cell>
          <cell r="D105">
            <v>603</v>
          </cell>
          <cell r="E105">
            <v>138633</v>
          </cell>
          <cell r="F105">
            <v>83595699</v>
          </cell>
          <cell r="G105">
            <v>723.6</v>
          </cell>
          <cell r="H105">
            <v>138633</v>
          </cell>
          <cell r="I105">
            <v>100314838.8</v>
          </cell>
          <cell r="J105">
            <v>143041.5294</v>
          </cell>
          <cell r="K105">
            <v>103504850.67384</v>
          </cell>
          <cell r="L105">
            <v>148477.1075172</v>
          </cell>
          <cell r="M105">
            <v>107438034.99944592</v>
          </cell>
          <cell r="N105">
            <v>202597.20410042934</v>
          </cell>
          <cell r="O105">
            <v>146599336.88707069</v>
          </cell>
          <cell r="P105">
            <v>603</v>
          </cell>
          <cell r="Q105">
            <v>202597.20410042934</v>
          </cell>
          <cell r="R105">
            <v>122166114.07255889</v>
          </cell>
          <cell r="S105">
            <v>24433222.814511791</v>
          </cell>
          <cell r="T105">
            <v>-14728079.07311298</v>
          </cell>
          <cell r="U105">
            <v>-21851275.272558898</v>
          </cell>
          <cell r="V105" t="str">
            <v>El valor del material filtrante es mayor en el APU O&amp;P con respecto al valor del APU P&amp;D 502. La distancia a la cantera es de 90km, no de 68km como se contempla por P&amp;D. El valor de los equipos se incrementa</v>
          </cell>
        </row>
        <row r="106">
          <cell r="A106" t="str">
            <v>6.4</v>
          </cell>
          <cell r="B106" t="str">
            <v>Mejoramiento sub rasante con piedra rajon extendida, h=0,6 mt, inc tte</v>
          </cell>
          <cell r="C106" t="str">
            <v>m3</v>
          </cell>
          <cell r="D106">
            <v>470</v>
          </cell>
          <cell r="E106">
            <v>139647</v>
          </cell>
          <cell r="F106">
            <v>65634090</v>
          </cell>
          <cell r="G106">
            <v>564</v>
          </cell>
          <cell r="H106">
            <v>139647</v>
          </cell>
          <cell r="I106">
            <v>78760908</v>
          </cell>
          <cell r="J106">
            <v>144087.7746</v>
          </cell>
          <cell r="K106">
            <v>81265504.874400005</v>
          </cell>
          <cell r="L106">
            <v>149563.11003480002</v>
          </cell>
          <cell r="M106">
            <v>84353594.059627205</v>
          </cell>
          <cell r="N106">
            <v>193404.29405038877</v>
          </cell>
          <cell r="O106">
            <v>109080021.84441927</v>
          </cell>
          <cell r="P106">
            <v>470</v>
          </cell>
          <cell r="Q106">
            <v>193404.29405038877</v>
          </cell>
          <cell r="R106">
            <v>90900018.203682721</v>
          </cell>
          <cell r="S106">
            <v>18180003.64073655</v>
          </cell>
          <cell r="T106">
            <v>-6546424.1440555155</v>
          </cell>
          <cell r="U106">
            <v>-12139110.203682721</v>
          </cell>
          <cell r="V106" t="str">
            <v>El valor de la piedra rajón cotizada es menor al del APU P&amp;D 1210. El valor de los equipos es mayor en el APU O&amp;P</v>
          </cell>
        </row>
        <row r="107">
          <cell r="A107" t="str">
            <v>6.5</v>
          </cell>
          <cell r="B107" t="str">
            <v>Relleno para terraplen de acceso, suministro y
compactado</v>
          </cell>
          <cell r="C107" t="str">
            <v>m3</v>
          </cell>
          <cell r="D107">
            <v>2105</v>
          </cell>
          <cell r="E107">
            <v>50652</v>
          </cell>
          <cell r="F107">
            <v>106622460</v>
          </cell>
          <cell r="G107">
            <v>2526</v>
          </cell>
          <cell r="H107">
            <v>50652</v>
          </cell>
          <cell r="I107">
            <v>127946952</v>
          </cell>
          <cell r="J107">
            <v>52262.7336</v>
          </cell>
          <cell r="K107">
            <v>132015665.07359999</v>
          </cell>
          <cell r="L107">
            <v>54248.717476799997</v>
          </cell>
          <cell r="M107">
            <v>137032260.3463968</v>
          </cell>
          <cell r="N107">
            <v>168156.47340525241</v>
          </cell>
          <cell r="O107">
            <v>424763251.82166761</v>
          </cell>
          <cell r="P107">
            <v>2105</v>
          </cell>
          <cell r="Q107">
            <v>168156.47340525241</v>
          </cell>
          <cell r="R107">
            <v>353969376.51805633</v>
          </cell>
          <cell r="S107">
            <v>70793875.303611279</v>
          </cell>
          <cell r="T107">
            <v>-216937116.17165953</v>
          </cell>
          <cell r="U107">
            <v>-226022424.51805633</v>
          </cell>
          <cell r="V107" t="str">
            <v>El valor unitario del APU O&amp;P se incrementa debido al transporte del material seleccionado para relleno. En el APU de P&amp;D solo se contemplan 4km de transporte y las canteras se encuentran a 90km</v>
          </cell>
        </row>
        <row r="108">
          <cell r="A108" t="str">
            <v>6.6</v>
          </cell>
          <cell r="B108" t="str">
            <v>Suministro e instalacion de geotextil tejido R-41Kn para muro en tierra armada</v>
          </cell>
          <cell r="C108" t="str">
            <v>m2</v>
          </cell>
          <cell r="D108">
            <v>3776</v>
          </cell>
          <cell r="E108">
            <v>9508</v>
          </cell>
          <cell r="F108">
            <v>35902208</v>
          </cell>
          <cell r="G108">
            <v>4531.2</v>
          </cell>
          <cell r="H108">
            <v>19571</v>
          </cell>
          <cell r="I108">
            <v>88680115.200000003</v>
          </cell>
          <cell r="J108">
            <v>20193.357800000002</v>
          </cell>
          <cell r="K108">
            <v>91500142.863360003</v>
          </cell>
          <cell r="L108">
            <v>20960.705396400001</v>
          </cell>
          <cell r="M108">
            <v>94977148.292167678</v>
          </cell>
          <cell r="N108">
            <v>10911.261816094366</v>
          </cell>
          <cell r="O108">
            <v>49441109.541086785</v>
          </cell>
          <cell r="P108">
            <v>3776</v>
          </cell>
          <cell r="Q108">
            <v>10911.261816094366</v>
          </cell>
          <cell r="R108">
            <v>41200924.617572322</v>
          </cell>
          <cell r="S108">
            <v>8240184.923514463</v>
          </cell>
          <cell r="T108">
            <v>53776223.674595356</v>
          </cell>
          <cell r="U108">
            <v>47479190.58242768</v>
          </cell>
          <cell r="V108" t="str">
            <v>El valor del Geotextil Tejido es mayor en el APU O&amp;P. Se considera un rendimiento mayor que con respecto al APU P&amp;D 1228</v>
          </cell>
        </row>
        <row r="109">
          <cell r="A109" t="str">
            <v>6.7</v>
          </cell>
          <cell r="B109" t="str">
            <v>Acero de refuerzo 4.200kg/cm2 fy 60.000 psi</v>
          </cell>
          <cell r="C109" t="str">
            <v>kg</v>
          </cell>
          <cell r="D109">
            <v>160</v>
          </cell>
          <cell r="E109">
            <v>5082</v>
          </cell>
          <cell r="F109">
            <v>813120</v>
          </cell>
          <cell r="G109">
            <v>192</v>
          </cell>
          <cell r="H109">
            <v>5171</v>
          </cell>
          <cell r="I109">
            <v>992832</v>
          </cell>
          <cell r="J109">
            <v>5335.4377999999997</v>
          </cell>
          <cell r="K109">
            <v>1024404.0575999999</v>
          </cell>
          <cell r="L109">
            <v>5538.1844363999999</v>
          </cell>
          <cell r="M109">
            <v>1063331.4117888</v>
          </cell>
          <cell r="N109">
            <v>5540.3186115199996</v>
          </cell>
          <cell r="O109">
            <v>1063741.1734118399</v>
          </cell>
          <cell r="P109">
            <v>160</v>
          </cell>
          <cell r="Q109">
            <v>4584.7255764513939</v>
          </cell>
          <cell r="R109">
            <v>733556.09223222302</v>
          </cell>
          <cell r="S109">
            <v>330185.08117961686</v>
          </cell>
          <cell r="T109">
            <v>329775.31955657701</v>
          </cell>
          <cell r="U109">
            <v>259275.90776777698</v>
          </cell>
        </row>
        <row r="110">
          <cell r="A110" t="str">
            <v>6.8</v>
          </cell>
          <cell r="B110" t="str">
            <v xml:space="preserve">Cubrir talud con geomanto permanente de polypropileno y fajina, con hidrosiembra </v>
          </cell>
          <cell r="C110" t="str">
            <v>m2</v>
          </cell>
          <cell r="D110">
            <v>207</v>
          </cell>
          <cell r="E110">
            <v>68439</v>
          </cell>
          <cell r="F110">
            <v>14166873</v>
          </cell>
          <cell r="G110">
            <v>248.4</v>
          </cell>
          <cell r="H110">
            <v>68439</v>
          </cell>
          <cell r="I110">
            <v>17000247.600000001</v>
          </cell>
          <cell r="J110">
            <v>70615.360199999996</v>
          </cell>
          <cell r="K110">
            <v>17540855.473680001</v>
          </cell>
          <cell r="L110">
            <v>73298.743887599994</v>
          </cell>
          <cell r="M110">
            <v>18207407.981679838</v>
          </cell>
          <cell r="N110">
            <v>73326.99003167999</v>
          </cell>
          <cell r="O110">
            <v>18214424.32386931</v>
          </cell>
          <cell r="P110">
            <v>207</v>
          </cell>
          <cell r="Q110">
            <v>73326.99003167999</v>
          </cell>
          <cell r="R110">
            <v>15178686.936557759</v>
          </cell>
          <cell r="S110">
            <v>3035737.3873115517</v>
          </cell>
          <cell r="T110">
            <v>3028721.0451220796</v>
          </cell>
          <cell r="U110">
            <v>1821560.6634422429</v>
          </cell>
        </row>
        <row r="111">
          <cell r="A111" t="str">
            <v>6.9</v>
          </cell>
          <cell r="B111" t="str">
            <v>Gaviones revestidos por dos caras de confinamiento</v>
          </cell>
          <cell r="C111" t="str">
            <v>m3</v>
          </cell>
          <cell r="D111">
            <v>480</v>
          </cell>
          <cell r="E111">
            <v>531893</v>
          </cell>
          <cell r="F111">
            <v>255308640</v>
          </cell>
          <cell r="G111">
            <v>576</v>
          </cell>
          <cell r="H111">
            <v>531893</v>
          </cell>
          <cell r="I111">
            <v>306370368</v>
          </cell>
          <cell r="J111">
            <v>548807.19739999995</v>
          </cell>
          <cell r="K111">
            <v>316112945.70239997</v>
          </cell>
          <cell r="L111">
            <v>569661.87090119999</v>
          </cell>
          <cell r="M111">
            <v>328125237.63909119</v>
          </cell>
          <cell r="N111">
            <v>522981.85813492764</v>
          </cell>
          <cell r="O111">
            <v>301237550.28571832</v>
          </cell>
          <cell r="P111">
            <v>480</v>
          </cell>
          <cell r="Q111">
            <v>522981.85813492764</v>
          </cell>
          <cell r="R111">
            <v>251031291.90476528</v>
          </cell>
          <cell r="S111">
            <v>50206258.380953044</v>
          </cell>
          <cell r="T111">
            <v>77093945.734325916</v>
          </cell>
          <cell r="U111">
            <v>55339076.095234722</v>
          </cell>
          <cell r="V111" t="str">
            <v>El APU P&amp;D 1002 presenta un valor mayor por el valor del concreto.</v>
          </cell>
        </row>
        <row r="112">
          <cell r="A112" t="str">
            <v>6.10</v>
          </cell>
          <cell r="B112" t="str">
            <v>Tuberia pvc Ø4" sanitario, para drenar</v>
          </cell>
          <cell r="C112" t="str">
            <v>m</v>
          </cell>
          <cell r="D112">
            <v>28</v>
          </cell>
          <cell r="E112">
            <v>30716</v>
          </cell>
          <cell r="F112">
            <v>860048</v>
          </cell>
          <cell r="G112">
            <v>33.6</v>
          </cell>
          <cell r="H112">
            <v>30716</v>
          </cell>
          <cell r="I112">
            <v>1032057.6000000001</v>
          </cell>
          <cell r="J112">
            <v>31692.768800000002</v>
          </cell>
          <cell r="K112">
            <v>1064877.03168</v>
          </cell>
          <cell r="L112">
            <v>32897.094014400005</v>
          </cell>
          <cell r="M112">
            <v>1105342.3588838403</v>
          </cell>
          <cell r="N112">
            <v>32909.771121919999</v>
          </cell>
          <cell r="O112">
            <v>1105768.3096965121</v>
          </cell>
          <cell r="P112">
            <v>28</v>
          </cell>
          <cell r="Q112">
            <v>32909.771121919999</v>
          </cell>
          <cell r="R112">
            <v>921473.59141375998</v>
          </cell>
          <cell r="S112">
            <v>184294.71828275209</v>
          </cell>
          <cell r="T112">
            <v>183868.76747008029</v>
          </cell>
          <cell r="U112">
            <v>110584.00858624012</v>
          </cell>
        </row>
        <row r="113">
          <cell r="A113">
            <v>7</v>
          </cell>
          <cell r="B113" t="str">
            <v>MOVIMIENTO DE TIERRAS</v>
          </cell>
          <cell r="F113">
            <v>124379789</v>
          </cell>
          <cell r="I113">
            <v>203495630.40000001</v>
          </cell>
          <cell r="K113">
            <v>209966791.44672</v>
          </cell>
          <cell r="M113">
            <v>217945529.52169538</v>
          </cell>
          <cell r="O113">
            <v>218029516.23827407</v>
          </cell>
          <cell r="R113">
            <v>133713984.70019744</v>
          </cell>
          <cell r="S113">
            <v>84315531.538076609</v>
          </cell>
          <cell r="T113">
            <v>84231544.821497947</v>
          </cell>
          <cell r="U113">
            <v>69781645.699802563</v>
          </cell>
        </row>
        <row r="114">
          <cell r="A114" t="str">
            <v>7.1</v>
          </cell>
          <cell r="B114" t="str">
            <v>Excavacion y corte de tierra a maquina, incluye carque</v>
          </cell>
          <cell r="C114" t="str">
            <v>m3</v>
          </cell>
          <cell r="D114">
            <v>1631</v>
          </cell>
          <cell r="E114">
            <v>9661</v>
          </cell>
          <cell r="F114">
            <v>15757091</v>
          </cell>
          <cell r="G114">
            <v>1957.2</v>
          </cell>
          <cell r="H114">
            <v>9823</v>
          </cell>
          <cell r="I114">
            <v>19225575.600000001</v>
          </cell>
          <cell r="J114">
            <v>10135.3714</v>
          </cell>
          <cell r="K114">
            <v>19836948.90408</v>
          </cell>
          <cell r="L114">
            <v>10520.5155132</v>
          </cell>
          <cell r="M114">
            <v>20590752.962435041</v>
          </cell>
          <cell r="N114">
            <v>10524.569661760001</v>
          </cell>
          <cell r="O114">
            <v>20598687.741996672</v>
          </cell>
          <cell r="P114">
            <v>1631</v>
          </cell>
          <cell r="Q114">
            <v>10524.569661760001</v>
          </cell>
          <cell r="R114">
            <v>17165573.118330561</v>
          </cell>
          <cell r="S114">
            <v>3433114.6236661114</v>
          </cell>
          <cell r="T114">
            <v>3425179.84410448</v>
          </cell>
          <cell r="U114">
            <v>2060002.4816694409</v>
          </cell>
        </row>
        <row r="115">
          <cell r="A115" t="str">
            <v>7.2</v>
          </cell>
          <cell r="B115" t="str">
            <v>Transporte en volqueta, mat de excav, derrumbes y demolicion</v>
          </cell>
          <cell r="C115" t="str">
            <v>m3/km</v>
          </cell>
          <cell r="D115">
            <v>9786</v>
          </cell>
          <cell r="E115">
            <v>1429</v>
          </cell>
          <cell r="F115">
            <v>13984194</v>
          </cell>
          <cell r="G115">
            <v>48930</v>
          </cell>
          <cell r="H115">
            <v>1445</v>
          </cell>
          <cell r="I115">
            <v>70703850</v>
          </cell>
          <cell r="J115">
            <v>1490.951</v>
          </cell>
          <cell r="K115">
            <v>72952232.430000007</v>
          </cell>
          <cell r="L115">
            <v>1547.6071380000001</v>
          </cell>
          <cell r="M115">
            <v>75724417.262340009</v>
          </cell>
          <cell r="N115">
            <v>1548.2035184000001</v>
          </cell>
          <cell r="O115">
            <v>75753598.155312002</v>
          </cell>
          <cell r="P115">
            <v>9786</v>
          </cell>
          <cell r="Q115">
            <v>1548.2035184000001</v>
          </cell>
          <cell r="R115">
            <v>15150719.631062401</v>
          </cell>
          <cell r="S115">
            <v>60602878.524249598</v>
          </cell>
          <cell r="T115">
            <v>60573697.631277606</v>
          </cell>
          <cell r="U115">
            <v>55553130.368937597</v>
          </cell>
        </row>
        <row r="116">
          <cell r="A116" t="str">
            <v>7.3</v>
          </cell>
          <cell r="B116" t="str">
            <v xml:space="preserve">Gaviones, en malla galvanizada triple torsion, 8x12
C.12 (sumin. Y cosntruc) </v>
          </cell>
          <cell r="C116" t="str">
            <v>m3</v>
          </cell>
          <cell r="D116">
            <v>300</v>
          </cell>
          <cell r="E116">
            <v>265543</v>
          </cell>
          <cell r="F116">
            <v>79662900</v>
          </cell>
          <cell r="G116">
            <v>360</v>
          </cell>
          <cell r="H116">
            <v>265543</v>
          </cell>
          <cell r="I116">
            <v>95595480</v>
          </cell>
          <cell r="J116">
            <v>273987.26740000001</v>
          </cell>
          <cell r="K116">
            <v>98635416.263999999</v>
          </cell>
          <cell r="L116">
            <v>284398.78356120002</v>
          </cell>
          <cell r="M116">
            <v>102383562.08203201</v>
          </cell>
          <cell r="N116">
            <v>284508.37846815999</v>
          </cell>
          <cell r="O116">
            <v>102423016.2485376</v>
          </cell>
          <cell r="P116">
            <v>300</v>
          </cell>
          <cell r="Q116">
            <v>284508.37846815999</v>
          </cell>
          <cell r="R116">
            <v>85352513.540447995</v>
          </cell>
          <cell r="S116">
            <v>17070502.708089605</v>
          </cell>
          <cell r="T116">
            <v>17031048.541584015</v>
          </cell>
          <cell r="U116">
            <v>10242966.459552005</v>
          </cell>
        </row>
        <row r="117">
          <cell r="A117" t="str">
            <v>7.4</v>
          </cell>
          <cell r="B117" t="str">
            <v>Extendido Humedecimiento y compact de relleno en botaderos</v>
          </cell>
          <cell r="C117" t="str">
            <v>m3</v>
          </cell>
          <cell r="D117">
            <v>2604</v>
          </cell>
          <cell r="E117">
            <v>5751</v>
          </cell>
          <cell r="F117">
            <v>14975604</v>
          </cell>
          <cell r="G117">
            <v>3124.8</v>
          </cell>
          <cell r="H117">
            <v>5751</v>
          </cell>
          <cell r="I117">
            <v>17970724.800000001</v>
          </cell>
          <cell r="J117">
            <v>5933.8818000000001</v>
          </cell>
          <cell r="K117">
            <v>18542193.848640002</v>
          </cell>
          <cell r="L117">
            <v>6159.3693083999997</v>
          </cell>
          <cell r="M117">
            <v>19246797.214888319</v>
          </cell>
          <cell r="N117">
            <v>6161.7428611200003</v>
          </cell>
          <cell r="O117">
            <v>19254214.092427779</v>
          </cell>
          <cell r="P117">
            <v>2604</v>
          </cell>
          <cell r="Q117">
            <v>6161.7428611200003</v>
          </cell>
          <cell r="R117">
            <v>16045178.410356481</v>
          </cell>
          <cell r="S117">
            <v>3209035.6820712984</v>
          </cell>
          <cell r="T117">
            <v>3201618.8045318387</v>
          </cell>
          <cell r="U117">
            <v>1925546.3896435201</v>
          </cell>
        </row>
        <row r="118">
          <cell r="A118">
            <v>8</v>
          </cell>
          <cell r="B118" t="str">
            <v>PAVIMENTOS</v>
          </cell>
          <cell r="F118">
            <v>289230528.80000001</v>
          </cell>
          <cell r="I118">
            <v>347076634.56</v>
          </cell>
          <cell r="K118">
            <v>358113671.53900802</v>
          </cell>
          <cell r="M118">
            <v>371721991.05749029</v>
          </cell>
          <cell r="O118">
            <v>418377329.7528832</v>
          </cell>
          <cell r="R118">
            <v>348647774.79406929</v>
          </cell>
          <cell r="S118">
            <v>69729554.958813861</v>
          </cell>
          <cell r="T118">
            <v>23074216.263420939</v>
          </cell>
          <cell r="U118">
            <v>-1571140.2340693548</v>
          </cell>
        </row>
        <row r="119">
          <cell r="A119" t="str">
            <v>8.0</v>
          </cell>
          <cell r="B119" t="str">
            <v>Suministro e instalación de geotextil no tejido 4000</v>
          </cell>
          <cell r="C119" t="str">
            <v>m2</v>
          </cell>
          <cell r="P119">
            <v>2300</v>
          </cell>
          <cell r="Q119">
            <v>417.43610215596289</v>
          </cell>
          <cell r="R119">
            <v>960103.03495871462</v>
          </cell>
        </row>
        <row r="120">
          <cell r="A120" t="str">
            <v>8.1</v>
          </cell>
          <cell r="B120" t="str">
            <v>Suministro y colocacion de geotextil nt 1600</v>
          </cell>
          <cell r="C120" t="str">
            <v>m2</v>
          </cell>
          <cell r="D120">
            <v>5336</v>
          </cell>
          <cell r="E120">
            <v>8344</v>
          </cell>
          <cell r="F120">
            <v>44523584</v>
          </cell>
          <cell r="G120">
            <v>6403.2</v>
          </cell>
          <cell r="H120">
            <v>8344</v>
          </cell>
          <cell r="I120">
            <v>53428300.799999997</v>
          </cell>
          <cell r="J120">
            <v>8609.3392000000003</v>
          </cell>
          <cell r="K120">
            <v>55127320.765440002</v>
          </cell>
          <cell r="L120">
            <v>8936.4940896000007</v>
          </cell>
          <cell r="M120">
            <v>57222158.954526722</v>
          </cell>
          <cell r="N120">
            <v>5720.4091090770271</v>
          </cell>
          <cell r="O120">
            <v>36628923.607242018</v>
          </cell>
          <cell r="P120">
            <v>5336</v>
          </cell>
          <cell r="Q120">
            <v>5720.4091090770271</v>
          </cell>
          <cell r="R120">
            <v>30524103.006035015</v>
          </cell>
          <cell r="S120">
            <v>6104820.601207003</v>
          </cell>
          <cell r="T120">
            <v>26698055.948491707</v>
          </cell>
          <cell r="U120">
            <v>22904197.793964982</v>
          </cell>
          <cell r="V120" t="str">
            <v>El valor del geotextil del APU O&amp;P es menor que el valor que se contempla en el APU P&amp;D</v>
          </cell>
        </row>
        <row r="121">
          <cell r="A121" t="str">
            <v>8.2</v>
          </cell>
          <cell r="B121" t="str">
            <v>SubBase en material, extendida y compactada (incl tte)</v>
          </cell>
          <cell r="C121" t="str">
            <v>m3</v>
          </cell>
          <cell r="D121">
            <v>583.79999999999995</v>
          </cell>
          <cell r="E121">
            <v>64946</v>
          </cell>
          <cell r="F121">
            <v>37915474.799999997</v>
          </cell>
          <cell r="G121">
            <v>700.56</v>
          </cell>
          <cell r="H121">
            <v>64946</v>
          </cell>
          <cell r="I121">
            <v>45498569.759999998</v>
          </cell>
          <cell r="J121">
            <v>67011.282800000001</v>
          </cell>
          <cell r="K121">
            <v>46945424.278367996</v>
          </cell>
          <cell r="L121">
            <v>69557.711546399994</v>
          </cell>
          <cell r="M121">
            <v>48729350.400945976</v>
          </cell>
          <cell r="N121">
            <v>181606.10467331126</v>
          </cell>
          <cell r="O121">
            <v>127225972.68993492</v>
          </cell>
          <cell r="P121">
            <v>583.79999999999995</v>
          </cell>
          <cell r="Q121">
            <v>181606.10467331126</v>
          </cell>
          <cell r="R121">
            <v>106021643.90827911</v>
          </cell>
          <cell r="S121">
            <v>21204328.781655818</v>
          </cell>
          <cell r="T121">
            <v>-57292293.50733313</v>
          </cell>
          <cell r="U121">
            <v>-60523074.148279108</v>
          </cell>
          <cell r="V121" t="str">
            <v>El valor del APU O&amp;P es mayor con respecto al de P&amp;D dado que la cantera se encuentra a 90km, no 4km como se contempla en el APU P&amp;D 1204. Se contemplan mayores rendimientos de mano de obra en el APU P&amp;D.</v>
          </cell>
        </row>
        <row r="122">
          <cell r="A122" t="str">
            <v>8.3</v>
          </cell>
          <cell r="B122" t="str">
            <v>Base granular, extendida y compactada (incl tte)</v>
          </cell>
          <cell r="C122" t="str">
            <v>m3</v>
          </cell>
          <cell r="D122">
            <v>360</v>
          </cell>
          <cell r="E122">
            <v>147719</v>
          </cell>
          <cell r="F122">
            <v>53178840</v>
          </cell>
          <cell r="G122">
            <v>432</v>
          </cell>
          <cell r="H122">
            <v>147719</v>
          </cell>
          <cell r="I122">
            <v>63814608</v>
          </cell>
          <cell r="J122">
            <v>152416.46419999999</v>
          </cell>
          <cell r="K122">
            <v>65843912.534399994</v>
          </cell>
          <cell r="L122">
            <v>158208.28983959998</v>
          </cell>
          <cell r="M122">
            <v>68345981.210707188</v>
          </cell>
          <cell r="N122">
            <v>187314.61986823095</v>
          </cell>
          <cell r="O122">
            <v>80919915.783075765</v>
          </cell>
          <cell r="P122">
            <v>360</v>
          </cell>
          <cell r="Q122">
            <v>187314.61986823095</v>
          </cell>
          <cell r="R122">
            <v>67433263.15256314</v>
          </cell>
          <cell r="S122">
            <v>13486652.630512625</v>
          </cell>
          <cell r="T122">
            <v>912718.05814404786</v>
          </cell>
          <cell r="U122">
            <v>-3618655.1525631398</v>
          </cell>
          <cell r="V122" t="str">
            <v>El valor del APU O&amp;P es mayor con respecto al de P&amp;D dado que la cantera se encuentra a 90km, no 4km como se contempla en el APU P&amp;D 1203. Se contemplan mayores rendimientos de mano de obra en el APU P&amp;D.</v>
          </cell>
        </row>
        <row r="123">
          <cell r="A123" t="str">
            <v>8.4</v>
          </cell>
          <cell r="B123" t="str">
            <v>Imprimacion con emulsion asfaltica MC-70</v>
          </cell>
          <cell r="C123" t="str">
            <v>m2</v>
          </cell>
          <cell r="D123">
            <v>2070</v>
          </cell>
          <cell r="E123">
            <v>7164</v>
          </cell>
          <cell r="F123">
            <v>14829480</v>
          </cell>
          <cell r="G123">
            <v>2484</v>
          </cell>
          <cell r="H123">
            <v>7164</v>
          </cell>
          <cell r="I123">
            <v>17795376</v>
          </cell>
          <cell r="J123">
            <v>7391.8152</v>
          </cell>
          <cell r="K123">
            <v>18361268.956799999</v>
          </cell>
          <cell r="L123">
            <v>7672.7041775999996</v>
          </cell>
          <cell r="M123">
            <v>19058997.1771584</v>
          </cell>
          <cell r="N123">
            <v>7675.66090368</v>
          </cell>
          <cell r="O123">
            <v>19066341.684741121</v>
          </cell>
          <cell r="P123">
            <v>2070</v>
          </cell>
          <cell r="Q123">
            <v>7675.66090368</v>
          </cell>
          <cell r="R123">
            <v>15888618.070617599</v>
          </cell>
          <cell r="S123">
            <v>3177723.6141235214</v>
          </cell>
          <cell r="T123">
            <v>3170379.106540801</v>
          </cell>
          <cell r="U123">
            <v>1906757.9293824006</v>
          </cell>
        </row>
        <row r="124">
          <cell r="A124" t="str">
            <v>8.5</v>
          </cell>
          <cell r="B124" t="str">
            <v>Carpeta asfaltica MDC-19</v>
          </cell>
          <cell r="C124" t="str">
            <v>m3</v>
          </cell>
          <cell r="D124">
            <v>198</v>
          </cell>
          <cell r="E124">
            <v>700925</v>
          </cell>
          <cell r="F124">
            <v>138783150</v>
          </cell>
          <cell r="G124">
            <v>237.6</v>
          </cell>
          <cell r="H124">
            <v>700925</v>
          </cell>
          <cell r="I124">
            <v>166539780</v>
          </cell>
          <cell r="J124">
            <v>723214.41500000004</v>
          </cell>
          <cell r="K124">
            <v>171835745.00400001</v>
          </cell>
          <cell r="L124">
            <v>750696.56277000008</v>
          </cell>
          <cell r="M124">
            <v>178365503.314152</v>
          </cell>
          <cell r="N124">
            <v>650404.78109381057</v>
          </cell>
          <cell r="O124">
            <v>154536175.98788938</v>
          </cell>
          <cell r="P124">
            <v>198</v>
          </cell>
          <cell r="Q124">
            <v>650404.78109381057</v>
          </cell>
          <cell r="R124">
            <v>128780146.65657449</v>
          </cell>
          <cell r="S124">
            <v>25756029.331314892</v>
          </cell>
          <cell r="T124">
            <v>49585356.657577515</v>
          </cell>
          <cell r="U124">
            <v>37759633.343425512</v>
          </cell>
          <cell r="V124" t="str">
            <v>En el APU O&amp;P se contempla un carrotanque irrigador de asfalto, se contempla una recicladora, un menor rendimiento de la mano de obra y más personal obrero, con respecto al APU P&amp;D 1206.</v>
          </cell>
        </row>
        <row r="125">
          <cell r="A125">
            <v>9</v>
          </cell>
          <cell r="B125" t="str">
            <v>SEÑALIZACION VIAL</v>
          </cell>
          <cell r="F125">
            <v>169419765.13999999</v>
          </cell>
          <cell r="I125">
            <v>203781674</v>
          </cell>
          <cell r="K125">
            <v>210261931.23320001</v>
          </cell>
          <cell r="M125">
            <v>218251884.62006164</v>
          </cell>
          <cell r="O125">
            <v>218335989.39255488</v>
          </cell>
          <cell r="R125">
            <v>201717992.55134976</v>
          </cell>
          <cell r="S125">
            <v>16617996.841205109</v>
          </cell>
          <cell r="T125">
            <v>16533892.068711832</v>
          </cell>
          <cell r="U125">
            <v>2063681.4486502297</v>
          </cell>
        </row>
        <row r="126">
          <cell r="A126" t="str">
            <v>9.1</v>
          </cell>
          <cell r="B126" t="str">
            <v xml:space="preserve">Señal vial vertical, Suministro e instalación </v>
          </cell>
          <cell r="C126" t="str">
            <v>un</v>
          </cell>
          <cell r="D126">
            <v>4</v>
          </cell>
          <cell r="E126">
            <v>246853</v>
          </cell>
          <cell r="F126">
            <v>987412</v>
          </cell>
          <cell r="G126">
            <v>4.8</v>
          </cell>
          <cell r="H126">
            <v>343977</v>
          </cell>
          <cell r="I126">
            <v>1651089.5999999999</v>
          </cell>
          <cell r="J126">
            <v>354915.46860000002</v>
          </cell>
          <cell r="K126">
            <v>1703594.2492800001</v>
          </cell>
          <cell r="L126">
            <v>368402.25640680001</v>
          </cell>
          <cell r="M126">
            <v>1768330.83075264</v>
          </cell>
          <cell r="N126">
            <v>368544.22259424004</v>
          </cell>
          <cell r="O126">
            <v>1769012.2684523521</v>
          </cell>
          <cell r="P126">
            <v>4</v>
          </cell>
          <cell r="Q126">
            <v>368544.22259424004</v>
          </cell>
          <cell r="R126">
            <v>1474176.8903769602</v>
          </cell>
          <cell r="S126">
            <v>294835.37807539199</v>
          </cell>
          <cell r="T126">
            <v>294153.94037567987</v>
          </cell>
          <cell r="U126">
            <v>176912.7096230397</v>
          </cell>
        </row>
        <row r="127">
          <cell r="A127" t="str">
            <v>9.2</v>
          </cell>
          <cell r="B127" t="str">
            <v>Demarcación Horizontal</v>
          </cell>
          <cell r="C127" t="str">
            <v>km</v>
          </cell>
          <cell r="D127">
            <v>0.23</v>
          </cell>
          <cell r="E127">
            <v>2940158</v>
          </cell>
          <cell r="F127">
            <v>676236.34000000008</v>
          </cell>
          <cell r="G127">
            <v>0.28000000000000003</v>
          </cell>
          <cell r="H127">
            <v>2940158</v>
          </cell>
          <cell r="I127">
            <v>823244.24000000011</v>
          </cell>
          <cell r="J127">
            <v>3033655.0244</v>
          </cell>
          <cell r="K127">
            <v>849423.40683200012</v>
          </cell>
          <cell r="L127">
            <v>3148933.9153272002</v>
          </cell>
          <cell r="M127">
            <v>881701.49629161612</v>
          </cell>
          <cell r="N127">
            <v>3150147.3773369598</v>
          </cell>
          <cell r="O127">
            <v>882041.26565434888</v>
          </cell>
          <cell r="P127">
            <v>0.23</v>
          </cell>
          <cell r="Q127">
            <v>3150147.3773369598</v>
          </cell>
          <cell r="R127">
            <v>724533.89678750082</v>
          </cell>
          <cell r="S127">
            <v>157507.36886684806</v>
          </cell>
          <cell r="T127">
            <v>157167.59950411529</v>
          </cell>
          <cell r="U127">
            <v>98710.343212499283</v>
          </cell>
        </row>
        <row r="128">
          <cell r="A128" t="str">
            <v>9.3</v>
          </cell>
          <cell r="B128" t="str">
            <v>Tachas reflectivas bidireccionales, suministro e
instalacion</v>
          </cell>
          <cell r="C128" t="str">
            <v>un</v>
          </cell>
          <cell r="D128">
            <v>120</v>
          </cell>
          <cell r="E128">
            <v>10729</v>
          </cell>
          <cell r="F128">
            <v>1287480</v>
          </cell>
          <cell r="G128">
            <v>144</v>
          </cell>
          <cell r="H128">
            <v>10729</v>
          </cell>
          <cell r="I128">
            <v>1544976</v>
          </cell>
          <cell r="J128">
            <v>11070.182199999999</v>
          </cell>
          <cell r="K128">
            <v>1594106.2367999998</v>
          </cell>
          <cell r="L128">
            <v>11490.849123599999</v>
          </cell>
          <cell r="M128">
            <v>1654682.2737983998</v>
          </cell>
          <cell r="N128">
            <v>11495.277196479999</v>
          </cell>
          <cell r="O128">
            <v>1655319.91629312</v>
          </cell>
          <cell r="P128">
            <v>120</v>
          </cell>
          <cell r="Q128">
            <v>11495.277196479999</v>
          </cell>
          <cell r="R128">
            <v>1379433.2635776</v>
          </cell>
          <cell r="S128">
            <v>275886.65271552</v>
          </cell>
          <cell r="T128">
            <v>275249.01022079983</v>
          </cell>
          <cell r="U128">
            <v>165542.73642239999</v>
          </cell>
        </row>
        <row r="129">
          <cell r="A129" t="str">
            <v>9.4</v>
          </cell>
          <cell r="B129" t="str">
            <v xml:space="preserve">Defensa metalica acanalada a dos crestas </v>
          </cell>
          <cell r="C129" t="str">
            <v>m</v>
          </cell>
          <cell r="D129">
            <v>260</v>
          </cell>
          <cell r="E129">
            <v>140296</v>
          </cell>
          <cell r="F129">
            <v>36476960</v>
          </cell>
          <cell r="G129">
            <v>312</v>
          </cell>
          <cell r="H129">
            <v>140296</v>
          </cell>
          <cell r="I129">
            <v>43772352</v>
          </cell>
          <cell r="J129">
            <v>144757.41279999999</v>
          </cell>
          <cell r="K129">
            <v>45164312.7936</v>
          </cell>
          <cell r="L129">
            <v>150258.1944864</v>
          </cell>
          <cell r="M129">
            <v>46880556.679756798</v>
          </cell>
          <cell r="N129">
            <v>150316.09745151998</v>
          </cell>
          <cell r="O129">
            <v>46898622.404874235</v>
          </cell>
          <cell r="P129">
            <v>260</v>
          </cell>
          <cell r="Q129">
            <v>150316.09745151998</v>
          </cell>
          <cell r="R129">
            <v>39082185.337395191</v>
          </cell>
          <cell r="S129">
            <v>7816437.0674790442</v>
          </cell>
          <cell r="T129">
            <v>7798371.3423616067</v>
          </cell>
          <cell r="U129">
            <v>4690166.6626048088</v>
          </cell>
        </row>
        <row r="130">
          <cell r="A130" t="str">
            <v>9.5</v>
          </cell>
          <cell r="B130" t="str">
            <v xml:space="preserve">Anden en concreto 21 Mpa e=10cm, incluye refuerzo </v>
          </cell>
          <cell r="C130" t="str">
            <v>m2</v>
          </cell>
          <cell r="D130">
            <v>260</v>
          </cell>
          <cell r="E130">
            <v>169580</v>
          </cell>
          <cell r="F130">
            <v>44090800</v>
          </cell>
          <cell r="G130">
            <v>312</v>
          </cell>
          <cell r="H130">
            <v>169580</v>
          </cell>
          <cell r="I130">
            <v>52908960</v>
          </cell>
          <cell r="J130">
            <v>174972.644</v>
          </cell>
          <cell r="K130">
            <v>54591464.928000003</v>
          </cell>
          <cell r="L130">
            <v>181621.60447200001</v>
          </cell>
          <cell r="M130">
            <v>56665940.595264003</v>
          </cell>
          <cell r="N130">
            <v>181691.59352960001</v>
          </cell>
          <cell r="O130">
            <v>56687777.181235202</v>
          </cell>
          <cell r="P130">
            <v>260</v>
          </cell>
          <cell r="Q130">
            <v>172857.63988954021</v>
          </cell>
          <cell r="R130">
            <v>44942986.371280454</v>
          </cell>
          <cell r="S130">
            <v>11744790.809954748</v>
          </cell>
          <cell r="T130">
            <v>11722954.223983549</v>
          </cell>
          <cell r="U130">
            <v>7965973.6287195459</v>
          </cell>
        </row>
        <row r="131">
          <cell r="A131" t="str">
            <v>9.6</v>
          </cell>
          <cell r="B131" t="str">
            <v>Barrera tipo New Jersey en concreto 21 MPa + acero
refuerzo</v>
          </cell>
          <cell r="C131" t="str">
            <v>m3</v>
          </cell>
          <cell r="D131">
            <v>30.4</v>
          </cell>
          <cell r="E131">
            <v>1348792</v>
          </cell>
          <cell r="F131">
            <v>41003276.799999997</v>
          </cell>
          <cell r="G131">
            <v>36.479999999999997</v>
          </cell>
          <cell r="H131">
            <v>1348792</v>
          </cell>
          <cell r="I131">
            <v>49203932.159999996</v>
          </cell>
          <cell r="J131">
            <v>1391683.5856000001</v>
          </cell>
          <cell r="K131">
            <v>50768617.202688001</v>
          </cell>
          <cell r="L131">
            <v>1444567.5618528002</v>
          </cell>
          <cell r="M131">
            <v>52697824.656390145</v>
          </cell>
          <cell r="N131">
            <v>1445124.23528704</v>
          </cell>
          <cell r="O131">
            <v>52718132.103271216</v>
          </cell>
          <cell r="P131">
            <v>39.9</v>
          </cell>
          <cell r="Q131">
            <v>1352991.9973757409</v>
          </cell>
          <cell r="R131">
            <v>53984380.695292063</v>
          </cell>
          <cell r="S131">
            <v>-1266248.5920208469</v>
          </cell>
          <cell r="T131">
            <v>-1286556.0389019176</v>
          </cell>
          <cell r="U131">
            <v>-4780448.5352920666</v>
          </cell>
        </row>
        <row r="132">
          <cell r="A132" t="str">
            <v>9.7</v>
          </cell>
          <cell r="B132" t="str">
            <v>Estructura baranda tubo metalico Ø2" Fy=322 Mpa
peatonal</v>
          </cell>
          <cell r="C132" t="str">
            <v>m</v>
          </cell>
          <cell r="D132">
            <v>160</v>
          </cell>
          <cell r="E132">
            <v>280610</v>
          </cell>
          <cell r="F132">
            <v>44897600</v>
          </cell>
          <cell r="G132">
            <v>192</v>
          </cell>
          <cell r="H132">
            <v>280610</v>
          </cell>
          <cell r="I132">
            <v>53877120</v>
          </cell>
          <cell r="J132">
            <v>289533.39799999999</v>
          </cell>
          <cell r="K132">
            <v>55590412.415999994</v>
          </cell>
          <cell r="L132">
            <v>300535.66712399997</v>
          </cell>
          <cell r="M132">
            <v>57702848.087807998</v>
          </cell>
          <cell r="N132">
            <v>300651.48048319999</v>
          </cell>
          <cell r="O132">
            <v>57725084.252774402</v>
          </cell>
          <cell r="P132">
            <v>200</v>
          </cell>
          <cell r="Q132">
            <v>300651.48048319999</v>
          </cell>
          <cell r="R132">
            <v>60130296.096639998</v>
          </cell>
          <cell r="S132">
            <v>-2405211.8438655958</v>
          </cell>
          <cell r="T132">
            <v>-2427448.0088320002</v>
          </cell>
          <cell r="U132">
            <v>-6253176.0966399983</v>
          </cell>
        </row>
        <row r="133">
          <cell r="A133" t="str">
            <v>9.8</v>
          </cell>
          <cell r="B133" t="str">
            <v>Micropilotes en concreto 21 Mpa Ø15cm + refuerzod diam 1" + excavacion + despuntar</v>
          </cell>
          <cell r="C133" t="str">
            <v>m</v>
          </cell>
          <cell r="P133">
            <v>264</v>
          </cell>
          <cell r="Q133">
            <v>639512.18373063451</v>
          </cell>
          <cell r="R133">
            <v>168831216.50488752</v>
          </cell>
        </row>
        <row r="134">
          <cell r="A134">
            <v>10</v>
          </cell>
          <cell r="B134" t="str">
            <v>OBRAS DE MANEJO AMBIENTAL Y MITIGACION DE RIESGOS</v>
          </cell>
          <cell r="F134">
            <v>13163000</v>
          </cell>
          <cell r="I134">
            <v>16255800</v>
          </cell>
          <cell r="K134">
            <v>16772734.440000001</v>
          </cell>
          <cell r="M134">
            <v>17410098.348719999</v>
          </cell>
          <cell r="O134">
            <v>17416807.442496002</v>
          </cell>
          <cell r="R134">
            <v>14514006.202080002</v>
          </cell>
          <cell r="S134">
            <v>2902801.2404159997</v>
          </cell>
          <cell r="T134">
            <v>2896092.1466399971</v>
          </cell>
          <cell r="U134">
            <v>1741793.7979199979</v>
          </cell>
        </row>
        <row r="135">
          <cell r="A135" t="str">
            <v>10.1</v>
          </cell>
          <cell r="B135" t="str">
            <v>Arborizacion con especies nativas</v>
          </cell>
          <cell r="C135" t="str">
            <v>un</v>
          </cell>
          <cell r="D135">
            <v>500</v>
          </cell>
          <cell r="E135">
            <v>26326</v>
          </cell>
          <cell r="F135">
            <v>13163000</v>
          </cell>
          <cell r="G135">
            <v>600</v>
          </cell>
          <cell r="H135">
            <v>27093</v>
          </cell>
          <cell r="I135">
            <v>16255800</v>
          </cell>
          <cell r="J135">
            <v>27954.557400000002</v>
          </cell>
          <cell r="K135">
            <v>16772734.440000001</v>
          </cell>
          <cell r="L135">
            <v>29016.8305812</v>
          </cell>
          <cell r="M135">
            <v>17410098.348719999</v>
          </cell>
          <cell r="N135">
            <v>29028.012404160003</v>
          </cell>
          <cell r="O135">
            <v>17416807.442496002</v>
          </cell>
          <cell r="P135">
            <v>500</v>
          </cell>
          <cell r="Q135">
            <v>29028.012404160003</v>
          </cell>
          <cell r="R135">
            <v>14514006.202080002</v>
          </cell>
          <cell r="S135">
            <v>2902801.2404159997</v>
          </cell>
          <cell r="T135">
            <v>2896092.1466399971</v>
          </cell>
          <cell r="U135">
            <v>1741793.7979199979</v>
          </cell>
        </row>
        <row r="136">
          <cell r="A136">
            <v>11</v>
          </cell>
          <cell r="B136" t="str">
            <v>PLAN DE MANEJO DE TRÁFICO</v>
          </cell>
          <cell r="K136">
            <v>272123921.2076</v>
          </cell>
          <cell r="M136">
            <v>282464630.21348882</v>
          </cell>
          <cell r="O136">
            <v>0</v>
          </cell>
          <cell r="R136">
            <v>405451370.85076958</v>
          </cell>
          <cell r="S136">
            <v>405451370.85076958</v>
          </cell>
          <cell r="T136">
            <v>-122986740.63728076</v>
          </cell>
          <cell r="U136">
            <v>-141714288.85076958</v>
          </cell>
        </row>
        <row r="137">
          <cell r="A137" t="str">
            <v>11.1</v>
          </cell>
          <cell r="B137" t="str">
            <v>PMT - Implementación, manejo y mantenimiento del plan de manejo de tráfico</v>
          </cell>
          <cell r="C137" t="str">
            <v>mes</v>
          </cell>
          <cell r="J137">
            <v>272123921.2076</v>
          </cell>
          <cell r="K137">
            <v>272123921.2076</v>
          </cell>
          <cell r="L137">
            <v>282464630.21348882</v>
          </cell>
          <cell r="M137">
            <v>282464630.21348882</v>
          </cell>
          <cell r="N137">
            <v>33787614.237564132</v>
          </cell>
          <cell r="O137">
            <v>0</v>
          </cell>
          <cell r="P137">
            <v>12</v>
          </cell>
          <cell r="Q137">
            <v>33787614.237564132</v>
          </cell>
          <cell r="R137">
            <v>405451370.85076958</v>
          </cell>
          <cell r="S137">
            <v>405451370.85076958</v>
          </cell>
          <cell r="T137">
            <v>-122986740.63728076</v>
          </cell>
          <cell r="U137">
            <v>-141714288.85076958</v>
          </cell>
          <cell r="V137" t="str">
            <v>El plan de manejo PMT de P&amp;D fue considerado para 7 meses. Sin embargo, la construcción del proyecto demora 14 meses. Por lo cual en el cálculo del valor total del PMT, O&amp;P considera el costo del plan de manejo de tránsito por 15 meses que dura el proyecto.</v>
          </cell>
        </row>
      </sheetData>
      <sheetData sheetId="125"/>
      <sheetData sheetId="126"/>
      <sheetData sheetId="127">
        <row r="5">
          <cell r="A5" t="str">
            <v>ITEMS</v>
          </cell>
          <cell r="B5" t="str">
            <v>DESCRIPCION</v>
          </cell>
          <cell r="C5" t="str">
            <v>UNID (1)</v>
          </cell>
          <cell r="D5" t="str">
            <v>CANTIDAD (2)</v>
          </cell>
          <cell r="E5" t="str">
            <v>VR. UNITARIO (3)</v>
          </cell>
          <cell r="F5" t="str">
            <v>VALOR TOTAL DIRECTOS (4)</v>
          </cell>
          <cell r="G5" t="str">
            <v>CANTIDAD VALIDADA (5)</v>
          </cell>
          <cell r="H5" t="str">
            <v>VALOR UNITARIO VALIDADO (6)</v>
          </cell>
          <cell r="I5" t="str">
            <v>VALOR TOTAL VALIDADO (7)</v>
          </cell>
          <cell r="J5" t="str">
            <v>VALOR UNITARIO VALIDADO (8)</v>
          </cell>
          <cell r="K5" t="str">
            <v>VALOR TOTAL VALIDADO (9)</v>
          </cell>
          <cell r="L5" t="str">
            <v>VALOR UNITARIO VALIDADO (10)</v>
          </cell>
          <cell r="M5" t="str">
            <v>VALOR TOTAL VALIDADO (11)</v>
          </cell>
          <cell r="N5" t="str">
            <v>VALOR UNITARIO VALIDADO 2 (12)</v>
          </cell>
          <cell r="O5" t="str">
            <v>VALOR TOTAL VALIDADO 2 (13)</v>
          </cell>
          <cell r="P5" t="str">
            <v>CANTIDAD VERIFICADA OYP (14)</v>
          </cell>
          <cell r="Q5" t="str">
            <v>VALOR UNITARIO VALIDADO 2 (15)</v>
          </cell>
          <cell r="R5" t="str">
            <v>VALOR TOTAL CANTIDAD VERIFICADA (16)</v>
          </cell>
          <cell r="S5" t="str">
            <v>VALIDADO 2 - VALIDADO 1 - 2020 (14)</v>
          </cell>
          <cell r="T5" t="str">
            <v>VALIDADO 2 - VALIDADO (15)</v>
          </cell>
          <cell r="U5" t="str">
            <v>OBSERVACIONES</v>
          </cell>
        </row>
        <row r="6">
          <cell r="A6">
            <v>1</v>
          </cell>
          <cell r="B6" t="str">
            <v>PRELIMINARES</v>
          </cell>
          <cell r="F6">
            <v>32144940</v>
          </cell>
          <cell r="I6">
            <v>43175386.799999997</v>
          </cell>
          <cell r="K6">
            <v>44548364.100240007</v>
          </cell>
          <cell r="M6">
            <v>46259021.281689219</v>
          </cell>
          <cell r="O6">
            <v>46259021.281689219</v>
          </cell>
          <cell r="P6">
            <v>0</v>
          </cell>
          <cell r="R6">
            <v>35979489</v>
          </cell>
        </row>
        <row r="7">
          <cell r="A7" t="str">
            <v>1.1</v>
          </cell>
          <cell r="B7" t="str">
            <v>Nivelacion, replanteo y control topografico</v>
          </cell>
          <cell r="C7" t="str">
            <v>m2</v>
          </cell>
          <cell r="D7">
            <v>3960</v>
          </cell>
          <cell r="E7">
            <v>2395</v>
          </cell>
          <cell r="F7">
            <v>9484200</v>
          </cell>
          <cell r="G7">
            <v>4752</v>
          </cell>
          <cell r="H7">
            <v>2395</v>
          </cell>
          <cell r="I7">
            <v>11381040</v>
          </cell>
          <cell r="J7">
            <v>2471.1610000000001</v>
          </cell>
          <cell r="K7">
            <v>11742957.072000001</v>
          </cell>
          <cell r="L7">
            <v>2566.0535823999999</v>
          </cell>
          <cell r="M7">
            <v>12193886.6235648</v>
          </cell>
          <cell r="N7">
            <v>2566.0535823999999</v>
          </cell>
          <cell r="O7">
            <v>12193886.6235648</v>
          </cell>
          <cell r="P7">
            <v>3960</v>
          </cell>
          <cell r="Q7">
            <v>2395</v>
          </cell>
          <cell r="R7">
            <v>9484200</v>
          </cell>
        </row>
        <row r="8">
          <cell r="A8" t="str">
            <v>1.2</v>
          </cell>
          <cell r="B8" t="str">
            <v>Roceria y limpieza</v>
          </cell>
          <cell r="C8" t="str">
            <v>m2</v>
          </cell>
          <cell r="D8">
            <v>1320</v>
          </cell>
          <cell r="E8">
            <v>1107</v>
          </cell>
          <cell r="F8">
            <v>1461240</v>
          </cell>
          <cell r="G8">
            <v>1584</v>
          </cell>
          <cell r="H8">
            <v>1107</v>
          </cell>
          <cell r="I8">
            <v>1753488</v>
          </cell>
          <cell r="J8">
            <v>1142.2026000000001</v>
          </cell>
          <cell r="K8">
            <v>1809248.9184000001</v>
          </cell>
          <cell r="L8">
            <v>1186.06317984</v>
          </cell>
          <cell r="M8">
            <v>1878724.0768665599</v>
          </cell>
          <cell r="N8">
            <v>1186.06317984</v>
          </cell>
          <cell r="O8">
            <v>1878724.0768665599</v>
          </cell>
          <cell r="P8">
            <v>1320</v>
          </cell>
          <cell r="Q8">
            <v>1107</v>
          </cell>
          <cell r="R8">
            <v>1461240</v>
          </cell>
        </row>
        <row r="9">
          <cell r="A9" t="str">
            <v>1.3</v>
          </cell>
          <cell r="B9" t="str">
            <v>Plan de Gestion Socio Predial</v>
          </cell>
          <cell r="C9" t="str">
            <v>mes</v>
          </cell>
          <cell r="D9">
            <v>3</v>
          </cell>
          <cell r="E9">
            <v>7066500</v>
          </cell>
          <cell r="F9">
            <v>21199500</v>
          </cell>
          <cell r="G9">
            <v>3.6</v>
          </cell>
          <cell r="H9">
            <v>8344683</v>
          </cell>
          <cell r="I9">
            <v>30040858.800000001</v>
          </cell>
          <cell r="J9">
            <v>8610043.9194000009</v>
          </cell>
          <cell r="K9">
            <v>30996158.109840006</v>
          </cell>
          <cell r="L9">
            <v>8940669.605904961</v>
          </cell>
          <cell r="M9">
            <v>32186410.581257861</v>
          </cell>
          <cell r="N9">
            <v>8940669.605904961</v>
          </cell>
          <cell r="O9">
            <v>32186410.581257861</v>
          </cell>
          <cell r="P9">
            <v>3</v>
          </cell>
          <cell r="Q9">
            <v>8344683</v>
          </cell>
          <cell r="R9">
            <v>25034049</v>
          </cell>
        </row>
        <row r="10">
          <cell r="A10">
            <v>2</v>
          </cell>
          <cell r="B10" t="str">
            <v>OBRAS DE DRENAJE Y MANEJO DE AGUAS SUPERFICIALES</v>
          </cell>
          <cell r="F10">
            <v>1887474285</v>
          </cell>
          <cell r="I10">
            <v>2415849055.2000003</v>
          </cell>
          <cell r="J10">
            <v>0</v>
          </cell>
          <cell r="K10">
            <v>2492673055.1553602</v>
          </cell>
          <cell r="L10">
            <v>0</v>
          </cell>
          <cell r="M10">
            <v>2588391700.4733257</v>
          </cell>
          <cell r="N10">
            <v>0</v>
          </cell>
          <cell r="O10">
            <v>2758680092.3410406</v>
          </cell>
          <cell r="P10">
            <v>0</v>
          </cell>
          <cell r="R10">
            <v>2207862595.9693265</v>
          </cell>
        </row>
        <row r="11">
          <cell r="A11" t="str">
            <v>2.1</v>
          </cell>
          <cell r="B11" t="str">
            <v>ALCANTARILLA K36+068</v>
          </cell>
          <cell r="F11">
            <v>39801491</v>
          </cell>
          <cell r="I11">
            <v>52701152.799999997</v>
          </cell>
          <cell r="J11">
            <v>0</v>
          </cell>
          <cell r="K11">
            <v>54377049.459039994</v>
          </cell>
          <cell r="L11">
            <v>0</v>
          </cell>
          <cell r="M11">
            <v>56465128.15826714</v>
          </cell>
          <cell r="N11">
            <v>0</v>
          </cell>
          <cell r="O11">
            <v>53900332.142814942</v>
          </cell>
          <cell r="P11">
            <v>0</v>
          </cell>
          <cell r="R11">
            <v>41683952.144826315</v>
          </cell>
        </row>
        <row r="12">
          <cell r="A12" t="str">
            <v>2.1.1</v>
          </cell>
          <cell r="B12" t="str">
            <v>Demolicion de tuberia alcantarillas existentes, no incluye excavacion.</v>
          </cell>
          <cell r="C12" t="str">
            <v>m</v>
          </cell>
          <cell r="D12">
            <v>11</v>
          </cell>
          <cell r="E12">
            <v>39843</v>
          </cell>
          <cell r="F12">
            <v>438273</v>
          </cell>
          <cell r="G12">
            <v>13.2</v>
          </cell>
          <cell r="H12">
            <v>39843</v>
          </cell>
          <cell r="I12">
            <v>525927.6</v>
          </cell>
          <cell r="J12">
            <v>41110.007400000002</v>
          </cell>
          <cell r="K12">
            <v>542652.09768000001</v>
          </cell>
          <cell r="L12">
            <v>42688.631684160006</v>
          </cell>
          <cell r="M12">
            <v>563489.93823091208</v>
          </cell>
          <cell r="N12">
            <v>42688.631684160006</v>
          </cell>
          <cell r="O12">
            <v>563489.93823091208</v>
          </cell>
          <cell r="P12">
            <v>11</v>
          </cell>
          <cell r="Q12">
            <v>39843</v>
          </cell>
          <cell r="R12">
            <v>438273</v>
          </cell>
        </row>
        <row r="13">
          <cell r="A13" t="str">
            <v>2.1.2</v>
          </cell>
          <cell r="B13" t="str">
            <v>Demoliciones en concreto reforzado</v>
          </cell>
          <cell r="C13" t="str">
            <v>m3</v>
          </cell>
          <cell r="D13">
            <v>3</v>
          </cell>
          <cell r="E13">
            <v>118542</v>
          </cell>
          <cell r="F13">
            <v>355626</v>
          </cell>
          <cell r="G13">
            <v>3.6</v>
          </cell>
          <cell r="H13">
            <v>118862</v>
          </cell>
          <cell r="I13">
            <v>427903.2</v>
          </cell>
          <cell r="J13">
            <v>122641.8116</v>
          </cell>
          <cell r="K13">
            <v>441510.52176000003</v>
          </cell>
          <cell r="L13">
            <v>127351.25716543999</v>
          </cell>
          <cell r="M13">
            <v>458464.52579558396</v>
          </cell>
          <cell r="N13">
            <v>127351.25716543999</v>
          </cell>
          <cell r="O13">
            <v>458464.52579558396</v>
          </cell>
          <cell r="P13">
            <v>3</v>
          </cell>
          <cell r="Q13">
            <v>118862</v>
          </cell>
          <cell r="R13">
            <v>356586</v>
          </cell>
        </row>
        <row r="14">
          <cell r="A14" t="str">
            <v>2.1.3</v>
          </cell>
          <cell r="B14" t="str">
            <v>Localizacion, replanteo y control topografico</v>
          </cell>
          <cell r="C14" t="str">
            <v>m2</v>
          </cell>
          <cell r="D14">
            <v>40</v>
          </cell>
          <cell r="E14">
            <v>572</v>
          </cell>
          <cell r="F14">
            <v>22880</v>
          </cell>
          <cell r="G14">
            <v>48</v>
          </cell>
          <cell r="H14">
            <v>572</v>
          </cell>
          <cell r="I14">
            <v>27456</v>
          </cell>
          <cell r="J14">
            <v>590.18960000000004</v>
          </cell>
          <cell r="K14">
            <v>28329.1008</v>
          </cell>
          <cell r="L14">
            <v>612.85288064000008</v>
          </cell>
          <cell r="M14">
            <v>29416.938270720006</v>
          </cell>
          <cell r="N14">
            <v>612.85288064000008</v>
          </cell>
          <cell r="O14">
            <v>29416.938270720006</v>
          </cell>
          <cell r="P14">
            <v>40</v>
          </cell>
          <cell r="Q14">
            <v>572</v>
          </cell>
          <cell r="R14">
            <v>22880</v>
          </cell>
        </row>
        <row r="15">
          <cell r="A15" t="str">
            <v>2.1.4</v>
          </cell>
          <cell r="B15" t="str">
            <v>Excavacion para estructuras con maquina, incluye carge</v>
          </cell>
          <cell r="C15" t="str">
            <v>m3</v>
          </cell>
          <cell r="D15">
            <v>62</v>
          </cell>
          <cell r="E15">
            <v>7852</v>
          </cell>
          <cell r="F15">
            <v>486824</v>
          </cell>
          <cell r="G15">
            <v>74.400000000000006</v>
          </cell>
          <cell r="H15">
            <v>14507</v>
          </cell>
          <cell r="I15">
            <v>1079320.8</v>
          </cell>
          <cell r="J15">
            <v>14968.322600000001</v>
          </cell>
          <cell r="K15">
            <v>1113643.2014400002</v>
          </cell>
          <cell r="L15">
            <v>15543.106187840001</v>
          </cell>
          <cell r="M15">
            <v>1156407.1003752961</v>
          </cell>
          <cell r="N15">
            <v>15543.106187840001</v>
          </cell>
          <cell r="O15">
            <v>1156407.1003752961</v>
          </cell>
          <cell r="P15">
            <v>62</v>
          </cell>
          <cell r="Q15">
            <v>14507</v>
          </cell>
          <cell r="R15">
            <v>899434</v>
          </cell>
        </row>
        <row r="16">
          <cell r="A16" t="str">
            <v>2.1.5</v>
          </cell>
          <cell r="B16" t="str">
            <v>Concreto 24.5mpa para muros, estribos, parapetos,
losetas, zapatas (Para alcantarillas y
omas)</v>
          </cell>
          <cell r="C16" t="str">
            <v>m3</v>
          </cell>
          <cell r="D16">
            <v>13</v>
          </cell>
          <cell r="E16">
            <v>856117</v>
          </cell>
          <cell r="F16">
            <v>11129521</v>
          </cell>
          <cell r="G16">
            <v>15.6</v>
          </cell>
          <cell r="H16">
            <v>856117</v>
          </cell>
          <cell r="I16">
            <v>13355425.199999999</v>
          </cell>
          <cell r="J16">
            <v>883341.52060000005</v>
          </cell>
          <cell r="K16">
            <v>13780127.72136</v>
          </cell>
          <cell r="L16">
            <v>917261.83499104006</v>
          </cell>
          <cell r="M16">
            <v>14309284.625860225</v>
          </cell>
          <cell r="N16">
            <v>1091425.4169269069</v>
          </cell>
          <cell r="O16">
            <v>17026236.504059747</v>
          </cell>
          <cell r="P16">
            <v>13.41</v>
          </cell>
          <cell r="Q16">
            <v>1091425.4169269069</v>
          </cell>
          <cell r="R16">
            <v>14636014.840989823</v>
          </cell>
          <cell r="S16">
            <v>2716951.8781995215</v>
          </cell>
          <cell r="T16">
            <v>3670811.3040597476</v>
          </cell>
          <cell r="U16" t="str">
            <v>Se observa una diferencia marcada en el precio del concreto. En el APU P&amp;D se contempla concreto realizado en obra, mientras que en el APU O&amp;P se estima el costo con base en los precios de concreto premezclado en obra.</v>
          </cell>
        </row>
        <row r="17">
          <cell r="A17" t="str">
            <v>2.1.6</v>
          </cell>
          <cell r="B17" t="str">
            <v>Solado en concreto 17,5mpa</v>
          </cell>
          <cell r="C17" t="str">
            <v>m3</v>
          </cell>
          <cell r="D17">
            <v>3</v>
          </cell>
          <cell r="E17">
            <v>589587</v>
          </cell>
          <cell r="F17">
            <v>1768761</v>
          </cell>
          <cell r="G17">
            <v>3.6</v>
          </cell>
          <cell r="H17">
            <v>589587</v>
          </cell>
          <cell r="I17">
            <v>2122513.2000000002</v>
          </cell>
          <cell r="J17">
            <v>608335.86660000007</v>
          </cell>
          <cell r="K17">
            <v>2190009.1197600001</v>
          </cell>
          <cell r="L17">
            <v>631695.96387744008</v>
          </cell>
          <cell r="M17">
            <v>2274105.4699587845</v>
          </cell>
          <cell r="N17">
            <v>631695.96387744008</v>
          </cell>
          <cell r="O17">
            <v>2274105.4699587845</v>
          </cell>
          <cell r="P17">
            <v>3.1500000000000004</v>
          </cell>
          <cell r="Q17">
            <v>440280.393001622</v>
          </cell>
          <cell r="R17">
            <v>1386883.2379551094</v>
          </cell>
        </row>
        <row r="18">
          <cell r="A18" t="str">
            <v>2.1.7</v>
          </cell>
          <cell r="B18" t="str">
            <v>Tuberia de pvc Ø36" incluye colchon de arena o
atraque</v>
          </cell>
          <cell r="C18" t="str">
            <v>m</v>
          </cell>
          <cell r="D18">
            <v>12</v>
          </cell>
          <cell r="E18">
            <v>1117483</v>
          </cell>
          <cell r="F18">
            <v>13409796</v>
          </cell>
          <cell r="G18">
            <v>14.4</v>
          </cell>
          <cell r="H18">
            <v>1175535</v>
          </cell>
          <cell r="I18">
            <v>16927704</v>
          </cell>
          <cell r="J18">
            <v>1212917.013</v>
          </cell>
          <cell r="K18">
            <v>17466004.987199999</v>
          </cell>
          <cell r="L18">
            <v>1259493.0262992</v>
          </cell>
          <cell r="M18">
            <v>18136699.578708481</v>
          </cell>
          <cell r="N18">
            <v>1097459.8226711294</v>
          </cell>
          <cell r="O18">
            <v>15803421.446464263</v>
          </cell>
          <cell r="P18">
            <v>12</v>
          </cell>
          <cell r="Q18">
            <v>1097459.8226711294</v>
          </cell>
          <cell r="R18">
            <v>13169517.872053552</v>
          </cell>
          <cell r="S18">
            <v>-2333278.1322442181</v>
          </cell>
          <cell r="T18">
            <v>-1124282.5535357371</v>
          </cell>
          <cell r="U18" t="str">
            <v>El valor del metro lineal de tubería PVC 36" es mayor en el APU P&amp;D con respecto al valor de referencia del INVIAS 2019</v>
          </cell>
        </row>
        <row r="19">
          <cell r="A19" t="str">
            <v>2.1.8</v>
          </cell>
          <cell r="B19" t="str">
            <v>Acero de refuerzo 4.200kg/cm2 (60.000psi) corte,
figurado y colocacion</v>
          </cell>
          <cell r="C19" t="str">
            <v>kg</v>
          </cell>
          <cell r="D19">
            <v>809</v>
          </cell>
          <cell r="E19">
            <v>5073</v>
          </cell>
          <cell r="F19">
            <v>4104057</v>
          </cell>
          <cell r="G19">
            <v>970.8</v>
          </cell>
          <cell r="H19">
            <v>5171</v>
          </cell>
          <cell r="I19">
            <v>5020006.8</v>
          </cell>
          <cell r="J19">
            <v>5335.4378000000006</v>
          </cell>
          <cell r="K19">
            <v>5179643.0162400007</v>
          </cell>
          <cell r="L19">
            <v>5540.3186115200006</v>
          </cell>
          <cell r="M19">
            <v>5378541.308063616</v>
          </cell>
          <cell r="N19">
            <v>4590.3646997496844</v>
          </cell>
          <cell r="O19">
            <v>4456326.0505169937</v>
          </cell>
          <cell r="P19">
            <v>809</v>
          </cell>
          <cell r="Q19">
            <v>4590.3646997496844</v>
          </cell>
          <cell r="R19">
            <v>3713605.0420974945</v>
          </cell>
          <cell r="S19">
            <v>-922215.25754662231</v>
          </cell>
          <cell r="T19">
            <v>-563680.74948300608</v>
          </cell>
          <cell r="U19" t="str">
            <v>En el APU O&amp;P se incluye retrocargador para descargue del hierro en obra. Se contempla un rendimiento mayor que en el APU P&amp;D 1701.</v>
          </cell>
        </row>
        <row r="20">
          <cell r="A20" t="str">
            <v>2.1.9</v>
          </cell>
          <cell r="B20" t="str">
            <v>Relleno compactado por medio mecanico
(vibrocompactador) , mat. selec de excav</v>
          </cell>
          <cell r="C20" t="str">
            <v>m3</v>
          </cell>
          <cell r="D20">
            <v>10</v>
          </cell>
          <cell r="E20">
            <v>28447</v>
          </cell>
          <cell r="F20">
            <v>284470</v>
          </cell>
          <cell r="G20">
            <v>12</v>
          </cell>
          <cell r="H20">
            <v>44627</v>
          </cell>
          <cell r="I20">
            <v>535524</v>
          </cell>
          <cell r="J20">
            <v>46046.138600000006</v>
          </cell>
          <cell r="K20">
            <v>552553.66320000007</v>
          </cell>
          <cell r="L20">
            <v>47814.310322240002</v>
          </cell>
          <cell r="M20">
            <v>573771.72386688006</v>
          </cell>
          <cell r="N20">
            <v>47814.310322240002</v>
          </cell>
          <cell r="O20">
            <v>573771.72386688006</v>
          </cell>
          <cell r="P20">
            <v>10</v>
          </cell>
          <cell r="Q20">
            <v>44627</v>
          </cell>
          <cell r="R20">
            <v>446270</v>
          </cell>
        </row>
        <row r="21">
          <cell r="A21" t="str">
            <v>2.1.10</v>
          </cell>
          <cell r="B21" t="str">
            <v>Subbase en material, extendida y compactada,
incluye transporte</v>
          </cell>
          <cell r="C21" t="str">
            <v>m3</v>
          </cell>
          <cell r="D21">
            <v>5</v>
          </cell>
          <cell r="E21">
            <v>68458</v>
          </cell>
          <cell r="F21">
            <v>342290</v>
          </cell>
          <cell r="G21">
            <v>6</v>
          </cell>
          <cell r="H21">
            <v>68458</v>
          </cell>
          <cell r="I21">
            <v>410748</v>
          </cell>
          <cell r="J21">
            <v>70634.964399999997</v>
          </cell>
          <cell r="K21">
            <v>423809.78639999998</v>
          </cell>
          <cell r="L21">
            <v>73347.347032959995</v>
          </cell>
          <cell r="M21">
            <v>440084.08219776</v>
          </cell>
          <cell r="N21">
            <v>73347.347032959995</v>
          </cell>
          <cell r="O21">
            <v>440084.08219776</v>
          </cell>
          <cell r="P21">
            <v>5</v>
          </cell>
          <cell r="Q21">
            <v>68458</v>
          </cell>
          <cell r="R21">
            <v>342290</v>
          </cell>
        </row>
        <row r="22">
          <cell r="A22" t="str">
            <v>2.1.11</v>
          </cell>
          <cell r="B22" t="str">
            <v xml:space="preserve">Descole en gaviones, paredes y piso revestidas
(Incluye excavacion y relleno) </v>
          </cell>
          <cell r="C22" t="str">
            <v>m</v>
          </cell>
          <cell r="D22">
            <v>5</v>
          </cell>
          <cell r="E22">
            <v>1389949</v>
          </cell>
          <cell r="F22">
            <v>6949745</v>
          </cell>
          <cell r="G22">
            <v>6</v>
          </cell>
          <cell r="H22">
            <v>1389949</v>
          </cell>
          <cell r="I22">
            <v>8339694</v>
          </cell>
          <cell r="J22">
            <v>1434149.3782000002</v>
          </cell>
          <cell r="K22">
            <v>8604896.2692000009</v>
          </cell>
          <cell r="L22">
            <v>1489220.7143228801</v>
          </cell>
          <cell r="M22">
            <v>8935324.2859372813</v>
          </cell>
          <cell r="N22">
            <v>1151511.6303460675</v>
          </cell>
          <cell r="O22">
            <v>6909069.7820764054</v>
          </cell>
          <cell r="P22">
            <v>5</v>
          </cell>
          <cell r="Q22">
            <v>1151511.6303460675</v>
          </cell>
          <cell r="R22">
            <v>5757558.1517303372</v>
          </cell>
          <cell r="S22">
            <v>-2026254.503860876</v>
          </cell>
          <cell r="T22">
            <v>-1430624.2179235946</v>
          </cell>
          <cell r="U22" t="str">
            <v>El costo de los gaviones en malla triple torsión es mayor en el APU P&amp;D con respecto al APU de O&amp;P</v>
          </cell>
        </row>
        <row r="23">
          <cell r="A23" t="str">
            <v>2.1.12</v>
          </cell>
          <cell r="B23" t="str">
            <v>Carge de material de sobrantes, demoliciones y
derrumbes, en volqueta</v>
          </cell>
          <cell r="C23" t="str">
            <v>m3</v>
          </cell>
          <cell r="D23">
            <v>5</v>
          </cell>
          <cell r="E23">
            <v>5535</v>
          </cell>
          <cell r="F23">
            <v>27675</v>
          </cell>
          <cell r="G23">
            <v>6</v>
          </cell>
          <cell r="H23">
            <v>5535</v>
          </cell>
          <cell r="I23">
            <v>33210</v>
          </cell>
          <cell r="J23">
            <v>5711.0129999999999</v>
          </cell>
          <cell r="K23">
            <v>34266.078000000001</v>
          </cell>
          <cell r="L23">
            <v>5930.3158991999999</v>
          </cell>
          <cell r="M23">
            <v>35581.895395200001</v>
          </cell>
          <cell r="N23">
            <v>5930.3158991999999</v>
          </cell>
          <cell r="O23">
            <v>35581.895395200001</v>
          </cell>
          <cell r="P23">
            <v>5</v>
          </cell>
          <cell r="Q23">
            <v>5535</v>
          </cell>
          <cell r="R23">
            <v>27675</v>
          </cell>
        </row>
        <row r="24">
          <cell r="A24" t="str">
            <v>2.1.13</v>
          </cell>
          <cell r="B24" t="str">
            <v>Transporte en volqueta, material de excavacion,
derrumbes y demoliciones</v>
          </cell>
          <cell r="C24" t="str">
            <v>m3/kg</v>
          </cell>
          <cell r="D24">
            <v>337</v>
          </cell>
          <cell r="E24">
            <v>1429</v>
          </cell>
          <cell r="F24">
            <v>481573</v>
          </cell>
          <cell r="G24">
            <v>2696</v>
          </cell>
          <cell r="H24">
            <v>1445</v>
          </cell>
          <cell r="I24">
            <v>3895720</v>
          </cell>
          <cell r="J24">
            <v>1490.951</v>
          </cell>
          <cell r="K24">
            <v>4019603.8960000002</v>
          </cell>
          <cell r="L24">
            <v>1548.2035184000001</v>
          </cell>
          <cell r="M24">
            <v>4173956.6856064005</v>
          </cell>
          <cell r="N24">
            <v>1548.2035184000001</v>
          </cell>
          <cell r="O24">
            <v>4173956.6856064005</v>
          </cell>
          <cell r="P24">
            <v>337</v>
          </cell>
          <cell r="Q24">
            <v>1445</v>
          </cell>
          <cell r="R24">
            <v>486965</v>
          </cell>
        </row>
        <row r="25">
          <cell r="A25" t="str">
            <v>2.2</v>
          </cell>
          <cell r="B25" t="str">
            <v>BOXCULVERT 2.5x2.5m K36+040</v>
          </cell>
          <cell r="F25">
            <v>151670202</v>
          </cell>
          <cell r="I25">
            <v>194529373.60000002</v>
          </cell>
          <cell r="J25">
            <v>0</v>
          </cell>
          <cell r="K25">
            <v>200715407.68048</v>
          </cell>
          <cell r="L25">
            <v>0</v>
          </cell>
          <cell r="M25">
            <v>208422879.33541042</v>
          </cell>
          <cell r="N25">
            <v>0</v>
          </cell>
          <cell r="O25">
            <v>210755247.1002548</v>
          </cell>
          <cell r="P25">
            <v>0</v>
          </cell>
          <cell r="R25">
            <v>169722450.09351093</v>
          </cell>
        </row>
        <row r="26">
          <cell r="A26" t="str">
            <v>2.2.1</v>
          </cell>
          <cell r="B26" t="str">
            <v>Localizacion, replanteo y control topografico</v>
          </cell>
          <cell r="C26" t="str">
            <v>m2</v>
          </cell>
          <cell r="D26">
            <v>64</v>
          </cell>
          <cell r="E26">
            <v>572</v>
          </cell>
          <cell r="F26">
            <v>36608</v>
          </cell>
          <cell r="G26">
            <v>76.8</v>
          </cell>
          <cell r="H26">
            <v>572</v>
          </cell>
          <cell r="I26">
            <v>43929.599999999999</v>
          </cell>
          <cell r="J26">
            <v>590.18960000000004</v>
          </cell>
          <cell r="K26">
            <v>45326.561280000002</v>
          </cell>
          <cell r="L26">
            <v>612.85288064000008</v>
          </cell>
          <cell r="M26">
            <v>47067.101233152003</v>
          </cell>
          <cell r="N26">
            <v>612.85288064000008</v>
          </cell>
          <cell r="O26">
            <v>47067.101233152003</v>
          </cell>
          <cell r="P26">
            <v>64</v>
          </cell>
          <cell r="Q26">
            <v>572</v>
          </cell>
          <cell r="R26">
            <v>36608</v>
          </cell>
        </row>
        <row r="27">
          <cell r="A27" t="str">
            <v>2.2.2</v>
          </cell>
          <cell r="B27" t="str">
            <v>Demolicion de tuberia alcantarillas existentes, no
incluye excavacion.</v>
          </cell>
          <cell r="C27" t="str">
            <v>m</v>
          </cell>
          <cell r="D27">
            <v>26</v>
          </cell>
          <cell r="E27">
            <v>39843</v>
          </cell>
          <cell r="F27">
            <v>1035918</v>
          </cell>
          <cell r="G27">
            <v>31.2</v>
          </cell>
          <cell r="H27">
            <v>39843</v>
          </cell>
          <cell r="I27">
            <v>1243101.5999999999</v>
          </cell>
          <cell r="J27">
            <v>41110.007400000002</v>
          </cell>
          <cell r="K27">
            <v>1282632.2308799999</v>
          </cell>
          <cell r="L27">
            <v>42688.631684160006</v>
          </cell>
          <cell r="M27">
            <v>1331885.3085457922</v>
          </cell>
          <cell r="N27">
            <v>42688.631684160006</v>
          </cell>
          <cell r="O27">
            <v>1331885.3085457922</v>
          </cell>
          <cell r="P27">
            <v>26</v>
          </cell>
          <cell r="Q27">
            <v>39843</v>
          </cell>
          <cell r="R27">
            <v>1035918</v>
          </cell>
        </row>
        <row r="28">
          <cell r="A28" t="str">
            <v>2.2.3</v>
          </cell>
          <cell r="B28" t="str">
            <v>Demoliciones en concreto reforzado</v>
          </cell>
          <cell r="C28" t="str">
            <v>m3</v>
          </cell>
          <cell r="D28">
            <v>9</v>
          </cell>
          <cell r="E28">
            <v>118542</v>
          </cell>
          <cell r="F28">
            <v>1066878</v>
          </cell>
          <cell r="G28">
            <v>10.8</v>
          </cell>
          <cell r="H28">
            <v>118162</v>
          </cell>
          <cell r="I28">
            <v>1276149.6000000001</v>
          </cell>
          <cell r="J28">
            <v>121919.55160000001</v>
          </cell>
          <cell r="K28">
            <v>1316731.1572800002</v>
          </cell>
          <cell r="L28">
            <v>126601.26238144</v>
          </cell>
          <cell r="M28">
            <v>1367293.6337195521</v>
          </cell>
          <cell r="N28">
            <v>126601.26238144</v>
          </cell>
          <cell r="O28">
            <v>1367293.6337195521</v>
          </cell>
          <cell r="P28">
            <v>9</v>
          </cell>
          <cell r="Q28">
            <v>118162</v>
          </cell>
          <cell r="R28">
            <v>1063458</v>
          </cell>
        </row>
        <row r="29">
          <cell r="A29" t="str">
            <v>2.2.4</v>
          </cell>
          <cell r="B29" t="str">
            <v>Excavacion para estructuras con maquina, incluye
carge</v>
          </cell>
          <cell r="C29" t="str">
            <v>m3</v>
          </cell>
          <cell r="D29">
            <v>182</v>
          </cell>
          <cell r="E29">
            <v>7852</v>
          </cell>
          <cell r="F29">
            <v>1429064</v>
          </cell>
          <cell r="G29">
            <v>218.4</v>
          </cell>
          <cell r="H29">
            <v>14507</v>
          </cell>
          <cell r="I29">
            <v>3168328.8000000003</v>
          </cell>
          <cell r="J29">
            <v>14968.322600000001</v>
          </cell>
          <cell r="K29">
            <v>3269081.6558400006</v>
          </cell>
          <cell r="L29">
            <v>15543.106187840001</v>
          </cell>
          <cell r="M29">
            <v>3394614.3914242564</v>
          </cell>
          <cell r="N29">
            <v>15543.106187840001</v>
          </cell>
          <cell r="O29">
            <v>3394614.3914242564</v>
          </cell>
          <cell r="P29">
            <v>182</v>
          </cell>
          <cell r="Q29">
            <v>14507</v>
          </cell>
          <cell r="R29">
            <v>2640274</v>
          </cell>
        </row>
        <row r="30">
          <cell r="A30" t="str">
            <v>2.2.5</v>
          </cell>
          <cell r="B30" t="str">
            <v>Solado en concreto 17,5mpa</v>
          </cell>
          <cell r="C30" t="str">
            <v>m3</v>
          </cell>
          <cell r="D30">
            <v>6</v>
          </cell>
          <cell r="E30">
            <v>589587</v>
          </cell>
          <cell r="F30">
            <v>3537522</v>
          </cell>
          <cell r="G30">
            <v>7.2</v>
          </cell>
          <cell r="H30">
            <v>589587</v>
          </cell>
          <cell r="I30">
            <v>4245026.4000000004</v>
          </cell>
          <cell r="J30">
            <v>608335.86660000007</v>
          </cell>
          <cell r="K30">
            <v>4380018.2395200003</v>
          </cell>
          <cell r="L30">
            <v>631695.96387744008</v>
          </cell>
          <cell r="M30">
            <v>4548210.939917569</v>
          </cell>
          <cell r="N30">
            <v>631695.96387744008</v>
          </cell>
          <cell r="O30">
            <v>4548210.939917569</v>
          </cell>
          <cell r="P30">
            <v>6.3000000000000007</v>
          </cell>
          <cell r="Q30">
            <v>440280.393001622</v>
          </cell>
          <cell r="R30">
            <v>2773766.4759102189</v>
          </cell>
        </row>
        <row r="31">
          <cell r="A31" t="str">
            <v>2.2.6</v>
          </cell>
          <cell r="B31" t="str">
            <v>Concreto 28 Mpa para zapatas, vigas y estribos,
bajo agua</v>
          </cell>
          <cell r="C31" t="str">
            <v>m3</v>
          </cell>
          <cell r="D31">
            <v>26</v>
          </cell>
          <cell r="E31">
            <v>998306</v>
          </cell>
          <cell r="F31">
            <v>25955956</v>
          </cell>
          <cell r="G31">
            <v>31.2</v>
          </cell>
          <cell r="H31">
            <v>998306</v>
          </cell>
          <cell r="I31">
            <v>31147147.199999999</v>
          </cell>
          <cell r="J31">
            <v>1030052.1308</v>
          </cell>
          <cell r="K31">
            <v>32137626.48096</v>
          </cell>
          <cell r="L31">
            <v>1069606.13262272</v>
          </cell>
          <cell r="M31">
            <v>33371711.337828863</v>
          </cell>
          <cell r="N31">
            <v>1185436.4274131686</v>
          </cell>
          <cell r="O31">
            <v>36985616.53529086</v>
          </cell>
          <cell r="P31">
            <v>27.08</v>
          </cell>
          <cell r="Q31">
            <v>1185436.4274131686</v>
          </cell>
          <cell r="R31">
            <v>32101618.454348605</v>
          </cell>
          <cell r="S31">
            <v>3613905.1974619962</v>
          </cell>
          <cell r="T31">
            <v>5838469.3352908604</v>
          </cell>
          <cell r="U31" t="str">
            <v>El precio del concreto de 28Mpa es mayor en el APU de P&amp;D que en el del O&amp;P.</v>
          </cell>
        </row>
        <row r="32">
          <cell r="A32" t="str">
            <v>2.2.7</v>
          </cell>
          <cell r="B32" t="str">
            <v xml:space="preserve">Concreto 28 MPa para muros, parapetos y losetas </v>
          </cell>
          <cell r="C32" t="str">
            <v>m3</v>
          </cell>
          <cell r="D32">
            <v>35</v>
          </cell>
          <cell r="E32">
            <v>921428</v>
          </cell>
          <cell r="F32">
            <v>32249980</v>
          </cell>
          <cell r="G32">
            <v>42</v>
          </cell>
          <cell r="H32">
            <v>921428</v>
          </cell>
          <cell r="I32">
            <v>38699976</v>
          </cell>
          <cell r="J32">
            <v>950729.41040000005</v>
          </cell>
          <cell r="K32">
            <v>39930635.2368</v>
          </cell>
          <cell r="L32">
            <v>987237.41975936003</v>
          </cell>
          <cell r="M32">
            <v>41463971.629893124</v>
          </cell>
          <cell r="N32">
            <v>1069682.0747802178</v>
          </cell>
          <cell r="O32">
            <v>44926647.140769146</v>
          </cell>
          <cell r="P32">
            <v>36.4</v>
          </cell>
          <cell r="Q32">
            <v>1069682.0747802178</v>
          </cell>
          <cell r="R32">
            <v>38936427.521999925</v>
          </cell>
          <cell r="S32">
            <v>3462675.5108760223</v>
          </cell>
          <cell r="T32">
            <v>6226671.1407691464</v>
          </cell>
          <cell r="U32" t="str">
            <v>El precio del concreto de 28Mpa es mayor en el APU de P&amp;D que en el del O&amp;P.</v>
          </cell>
        </row>
        <row r="33">
          <cell r="A33" t="str">
            <v>2.2.8</v>
          </cell>
          <cell r="B33" t="str">
            <v>Vigas y Losa maciza en concreto 28 Mpa</v>
          </cell>
          <cell r="C33" t="str">
            <v>m3</v>
          </cell>
          <cell r="D33">
            <v>11</v>
          </cell>
          <cell r="E33">
            <v>908452</v>
          </cell>
          <cell r="F33">
            <v>9992972</v>
          </cell>
          <cell r="G33">
            <v>13.2</v>
          </cell>
          <cell r="H33">
            <v>908452</v>
          </cell>
          <cell r="I33">
            <v>11991566.399999999</v>
          </cell>
          <cell r="J33">
            <v>937340.77360000007</v>
          </cell>
          <cell r="K33">
            <v>12372898.211519999</v>
          </cell>
          <cell r="L33">
            <v>973334.65930624004</v>
          </cell>
          <cell r="M33">
            <v>12848017.502842369</v>
          </cell>
          <cell r="N33">
            <v>973334.65930624004</v>
          </cell>
          <cell r="O33">
            <v>12848017.502842369</v>
          </cell>
          <cell r="P33">
            <v>11</v>
          </cell>
          <cell r="Q33">
            <v>1120692.2349161229</v>
          </cell>
          <cell r="R33">
            <v>12327614.584077351</v>
          </cell>
        </row>
        <row r="34">
          <cell r="A34" t="str">
            <v>2.2.9</v>
          </cell>
          <cell r="B34" t="str">
            <v xml:space="preserve">Acero de refuerzo 4.200kg/cm2 (60.000psi) corte,
figurado y colocacion </v>
          </cell>
          <cell r="C34" t="str">
            <v>kg</v>
          </cell>
          <cell r="D34">
            <v>6790</v>
          </cell>
          <cell r="E34">
            <v>5073</v>
          </cell>
          <cell r="F34">
            <v>34445670</v>
          </cell>
          <cell r="G34">
            <v>8148</v>
          </cell>
          <cell r="H34">
            <v>5171</v>
          </cell>
          <cell r="I34">
            <v>42133308</v>
          </cell>
          <cell r="J34">
            <v>5335.4378000000006</v>
          </cell>
          <cell r="K34">
            <v>43473147.194400005</v>
          </cell>
          <cell r="L34">
            <v>5540.3186115200006</v>
          </cell>
          <cell r="M34">
            <v>45142516.046664968</v>
          </cell>
          <cell r="N34">
            <v>5374.2028382120807</v>
          </cell>
          <cell r="O34">
            <v>43789004.725752033</v>
          </cell>
          <cell r="P34">
            <v>6790</v>
          </cell>
          <cell r="Q34">
            <v>5374.2028382120807</v>
          </cell>
          <cell r="R34">
            <v>36490837.271460027</v>
          </cell>
          <cell r="S34">
            <v>-1353511.3209129348</v>
          </cell>
          <cell r="T34">
            <v>1655696.7257520333</v>
          </cell>
          <cell r="U34" t="str">
            <v>En el APU O&amp;P se incluye retrocargador para descargue del hierro en obra. Se contempla un rendimiento mayor que en el APU P&amp;D 1701.</v>
          </cell>
        </row>
        <row r="35">
          <cell r="A35" t="str">
            <v>2.2.10</v>
          </cell>
          <cell r="B35" t="str">
            <v>Cinta flexible pvc e=15cm, para sello de juntas</v>
          </cell>
          <cell r="C35" t="str">
            <v>m</v>
          </cell>
          <cell r="D35">
            <v>48</v>
          </cell>
          <cell r="E35">
            <v>24159</v>
          </cell>
          <cell r="F35">
            <v>1159632</v>
          </cell>
          <cell r="G35">
            <v>57.6</v>
          </cell>
          <cell r="H35">
            <v>24159</v>
          </cell>
          <cell r="I35">
            <v>1391558.4000000001</v>
          </cell>
          <cell r="J35">
            <v>24927.2562</v>
          </cell>
          <cell r="K35">
            <v>1435809.9571199999</v>
          </cell>
          <cell r="L35">
            <v>25884.462838079999</v>
          </cell>
          <cell r="M35">
            <v>1490945.0594734079</v>
          </cell>
          <cell r="N35">
            <v>25884.462838079999</v>
          </cell>
          <cell r="O35">
            <v>1490945.0594734079</v>
          </cell>
          <cell r="P35">
            <v>48</v>
          </cell>
          <cell r="Q35">
            <v>24159</v>
          </cell>
          <cell r="R35">
            <v>1159632</v>
          </cell>
        </row>
        <row r="36">
          <cell r="A36" t="str">
            <v>2.2.11</v>
          </cell>
          <cell r="B36" t="str">
            <v>Tuberia perforada pvc Ø4" corrugada para filtro
horizontal, instalado</v>
          </cell>
          <cell r="C36" t="str">
            <v>m</v>
          </cell>
          <cell r="D36">
            <v>24</v>
          </cell>
          <cell r="E36">
            <v>26832</v>
          </cell>
          <cell r="F36">
            <v>643968</v>
          </cell>
          <cell r="G36">
            <v>28.8</v>
          </cell>
          <cell r="H36">
            <v>27763</v>
          </cell>
          <cell r="I36">
            <v>799574.4</v>
          </cell>
          <cell r="J36">
            <v>28645.863400000002</v>
          </cell>
          <cell r="K36">
            <v>825000.86592000013</v>
          </cell>
          <cell r="L36">
            <v>29745.864554560001</v>
          </cell>
          <cell r="M36">
            <v>856680.89917132806</v>
          </cell>
          <cell r="N36">
            <v>29745.864554560001</v>
          </cell>
          <cell r="O36">
            <v>856680.89917132806</v>
          </cell>
          <cell r="P36">
            <v>24</v>
          </cell>
          <cell r="Q36">
            <v>27763</v>
          </cell>
          <cell r="R36">
            <v>666312</v>
          </cell>
        </row>
        <row r="37">
          <cell r="A37" t="str">
            <v>2.2.12</v>
          </cell>
          <cell r="B37" t="str">
            <v>Gaviones revestidos por dos caras, muro de
confinamiento</v>
          </cell>
          <cell r="C37" t="str">
            <v>m3</v>
          </cell>
          <cell r="D37">
            <v>72</v>
          </cell>
          <cell r="E37">
            <v>524748</v>
          </cell>
          <cell r="F37">
            <v>37781856</v>
          </cell>
          <cell r="G37">
            <v>86.4</v>
          </cell>
          <cell r="H37">
            <v>524748</v>
          </cell>
          <cell r="I37">
            <v>45338227.200000003</v>
          </cell>
          <cell r="J37">
            <v>541434.98640000005</v>
          </cell>
          <cell r="K37">
            <v>46779982.824960008</v>
          </cell>
          <cell r="L37">
            <v>562226.08987776004</v>
          </cell>
          <cell r="M37">
            <v>48576334.165438473</v>
          </cell>
          <cell r="N37">
            <v>522981.85813492764</v>
          </cell>
          <cell r="O37">
            <v>45185632.542857751</v>
          </cell>
          <cell r="P37">
            <v>72</v>
          </cell>
          <cell r="Q37">
            <v>522981.85813492764</v>
          </cell>
          <cell r="R37">
            <v>37654693.78571479</v>
          </cell>
          <cell r="S37">
            <v>-3390701.622580722</v>
          </cell>
          <cell r="T37">
            <v>-152594.65714225173</v>
          </cell>
          <cell r="U37" t="str">
            <v>El APU P&amp;D 1002 presenta un valor mayor por el valor del concreto.</v>
          </cell>
        </row>
        <row r="38">
          <cell r="A38" t="str">
            <v>2.2.13</v>
          </cell>
          <cell r="B38" t="str">
            <v>Relleno compactado por medio mecanico
(vibrocompactador) , mat. selec de excav</v>
          </cell>
          <cell r="C38" t="str">
            <v>m3</v>
          </cell>
          <cell r="D38">
            <v>30</v>
          </cell>
          <cell r="E38">
            <v>28447</v>
          </cell>
          <cell r="F38">
            <v>853410</v>
          </cell>
          <cell r="G38">
            <v>36</v>
          </cell>
          <cell r="H38">
            <v>44627</v>
          </cell>
          <cell r="I38">
            <v>1606572</v>
          </cell>
          <cell r="J38">
            <v>46046.138600000006</v>
          </cell>
          <cell r="K38">
            <v>1657660.9896000002</v>
          </cell>
          <cell r="L38">
            <v>47814.310322240002</v>
          </cell>
          <cell r="M38">
            <v>1721315.1716006401</v>
          </cell>
          <cell r="N38">
            <v>47814.310322240002</v>
          </cell>
          <cell r="O38">
            <v>1721315.1716006401</v>
          </cell>
          <cell r="P38">
            <v>30</v>
          </cell>
          <cell r="Q38">
            <v>44627</v>
          </cell>
          <cell r="R38">
            <v>1338810</v>
          </cell>
        </row>
        <row r="39">
          <cell r="A39" t="str">
            <v>2.2.14</v>
          </cell>
          <cell r="B39" t="str">
            <v>Carge de material de sobrantes, demoliciones y
derrumbes, en volqueta</v>
          </cell>
          <cell r="C39" t="str">
            <v>m3</v>
          </cell>
          <cell r="D39">
            <v>14</v>
          </cell>
          <cell r="E39">
            <v>5535</v>
          </cell>
          <cell r="F39">
            <v>77490</v>
          </cell>
          <cell r="G39">
            <v>16.8</v>
          </cell>
          <cell r="H39">
            <v>5535</v>
          </cell>
          <cell r="I39">
            <v>92988</v>
          </cell>
          <cell r="J39">
            <v>5711.0129999999999</v>
          </cell>
          <cell r="K39">
            <v>95945.018400000001</v>
          </cell>
          <cell r="L39">
            <v>5930.3158991999999</v>
          </cell>
          <cell r="M39">
            <v>99629.307106560009</v>
          </cell>
          <cell r="N39">
            <v>5930.3158991999999</v>
          </cell>
          <cell r="O39">
            <v>99629.307106560009</v>
          </cell>
          <cell r="P39">
            <v>14</v>
          </cell>
          <cell r="Q39">
            <v>5535</v>
          </cell>
          <cell r="R39">
            <v>77490</v>
          </cell>
        </row>
        <row r="40">
          <cell r="A40" t="str">
            <v>2.2.15</v>
          </cell>
          <cell r="B40" t="str">
            <v>Transporte en volqueta, material de excavacion,
derrumbes y demoliciones</v>
          </cell>
          <cell r="C40" t="str">
            <v>m3/kg</v>
          </cell>
          <cell r="D40">
            <v>982</v>
          </cell>
          <cell r="E40">
            <v>1429</v>
          </cell>
          <cell r="F40">
            <v>1403278</v>
          </cell>
          <cell r="G40">
            <v>7856</v>
          </cell>
          <cell r="H40">
            <v>1445</v>
          </cell>
          <cell r="I40">
            <v>11351920</v>
          </cell>
          <cell r="J40">
            <v>1490.951</v>
          </cell>
          <cell r="K40">
            <v>11712911.056</v>
          </cell>
          <cell r="L40">
            <v>1548.2035184000001</v>
          </cell>
          <cell r="M40">
            <v>12162686.8405504</v>
          </cell>
          <cell r="N40">
            <v>1548.2035184000001</v>
          </cell>
          <cell r="O40">
            <v>12162686.8405504</v>
          </cell>
          <cell r="P40">
            <v>982</v>
          </cell>
          <cell r="Q40">
            <v>1445</v>
          </cell>
          <cell r="R40">
            <v>1418990</v>
          </cell>
        </row>
        <row r="41">
          <cell r="A41" t="str">
            <v>2.3</v>
          </cell>
          <cell r="B41" t="str">
            <v>CUNETA</v>
          </cell>
          <cell r="F41">
            <v>128572400</v>
          </cell>
          <cell r="I41">
            <v>154384920</v>
          </cell>
          <cell r="J41">
            <v>0</v>
          </cell>
          <cell r="K41">
            <v>159294360.456</v>
          </cell>
          <cell r="L41">
            <v>0</v>
          </cell>
          <cell r="M41">
            <v>165411263.89751041</v>
          </cell>
          <cell r="N41">
            <v>0</v>
          </cell>
          <cell r="O41">
            <v>173908208.44215843</v>
          </cell>
          <cell r="P41">
            <v>0</v>
          </cell>
          <cell r="R41">
            <v>144369786.23388404</v>
          </cell>
        </row>
        <row r="42">
          <cell r="A42" t="str">
            <v>2.3.1</v>
          </cell>
          <cell r="B42" t="str">
            <v>Cuneta-Bordillo en concreto 21 Mpa seccion bordillo
38x25x15, y cuneta 51x15, incluye
refuerzo</v>
          </cell>
          <cell r="C42" t="str">
            <v>m</v>
          </cell>
          <cell r="D42">
            <v>560</v>
          </cell>
          <cell r="E42">
            <v>215895</v>
          </cell>
          <cell r="F42">
            <v>120901200</v>
          </cell>
          <cell r="G42">
            <v>672</v>
          </cell>
          <cell r="H42">
            <v>215895</v>
          </cell>
          <cell r="I42">
            <v>145081440</v>
          </cell>
          <cell r="J42">
            <v>222760.46100000001</v>
          </cell>
          <cell r="K42">
            <v>149695029.792</v>
          </cell>
          <cell r="L42">
            <v>231314.46270240002</v>
          </cell>
          <cell r="M42">
            <v>155443318.9360128</v>
          </cell>
          <cell r="N42">
            <v>243958.72541765004</v>
          </cell>
          <cell r="O42">
            <v>163940263.48066083</v>
          </cell>
          <cell r="P42">
            <v>560</v>
          </cell>
          <cell r="Q42">
            <v>243958.72541765004</v>
          </cell>
          <cell r="R42">
            <v>136616886.23388404</v>
          </cell>
          <cell r="S42">
            <v>8496944.5446480215</v>
          </cell>
          <cell r="T42">
            <v>18858823.480660826</v>
          </cell>
          <cell r="U42" t="str">
            <v>El APU O&amp;P incluye la formaleta, mientras que el APU P&amp;D no contempla formaleta dentro de los materiales.</v>
          </cell>
        </row>
        <row r="43">
          <cell r="A43" t="str">
            <v>2.3.2</v>
          </cell>
          <cell r="B43" t="str">
            <v>Sello elastico para juntas con poliuretano
autonivelante</v>
          </cell>
          <cell r="C43" t="str">
            <v>m2</v>
          </cell>
          <cell r="D43">
            <v>172</v>
          </cell>
          <cell r="E43">
            <v>44600</v>
          </cell>
          <cell r="F43">
            <v>7671200</v>
          </cell>
          <cell r="G43">
            <v>206.4</v>
          </cell>
          <cell r="H43">
            <v>45075</v>
          </cell>
          <cell r="I43">
            <v>9303480</v>
          </cell>
          <cell r="J43">
            <v>46508.385000000002</v>
          </cell>
          <cell r="K43">
            <v>9599330.6640000008</v>
          </cell>
          <cell r="L43">
            <v>48294.306984000003</v>
          </cell>
          <cell r="M43">
            <v>9967944.9614976011</v>
          </cell>
          <cell r="N43">
            <v>48294.306984000003</v>
          </cell>
          <cell r="O43">
            <v>9967944.9614976011</v>
          </cell>
          <cell r="P43">
            <v>172</v>
          </cell>
          <cell r="Q43">
            <v>45075</v>
          </cell>
          <cell r="R43">
            <v>7752900</v>
          </cell>
        </row>
        <row r="44">
          <cell r="A44" t="str">
            <v>2.4</v>
          </cell>
          <cell r="B44" t="str">
            <v>ADECUACIÓN Y CANALIZACIÓN QUEBRADA
K36+215 Long= 50m</v>
          </cell>
          <cell r="F44">
            <v>168097662</v>
          </cell>
          <cell r="I44">
            <v>257994943.19999999</v>
          </cell>
          <cell r="J44">
            <v>0</v>
          </cell>
          <cell r="K44">
            <v>266199182.39376006</v>
          </cell>
          <cell r="L44">
            <v>0</v>
          </cell>
          <cell r="M44">
            <v>276421230.99768043</v>
          </cell>
          <cell r="N44">
            <v>0</v>
          </cell>
          <cell r="O44">
            <v>438445106.5713551</v>
          </cell>
          <cell r="P44">
            <v>0</v>
          </cell>
          <cell r="R44">
            <v>205716474.44624513</v>
          </cell>
        </row>
        <row r="45">
          <cell r="A45" t="str">
            <v>2.4.1</v>
          </cell>
          <cell r="B45" t="str">
            <v>Localizacion, replanteo y control topografico</v>
          </cell>
          <cell r="C45" t="str">
            <v>m2</v>
          </cell>
          <cell r="D45">
            <v>1000</v>
          </cell>
          <cell r="E45">
            <v>572</v>
          </cell>
          <cell r="F45">
            <v>572000</v>
          </cell>
          <cell r="G45">
            <v>1200</v>
          </cell>
          <cell r="H45">
            <v>572</v>
          </cell>
          <cell r="I45">
            <v>686400</v>
          </cell>
          <cell r="J45">
            <v>590.18960000000004</v>
          </cell>
          <cell r="K45">
            <v>708227.52</v>
          </cell>
          <cell r="L45">
            <v>612.85288064000008</v>
          </cell>
          <cell r="M45">
            <v>735423.45676800015</v>
          </cell>
          <cell r="N45">
            <v>612.85288064000008</v>
          </cell>
          <cell r="O45">
            <v>735423.45676800015</v>
          </cell>
          <cell r="P45">
            <v>1000</v>
          </cell>
          <cell r="Q45">
            <v>572</v>
          </cell>
          <cell r="R45">
            <v>572000</v>
          </cell>
        </row>
        <row r="46">
          <cell r="A46" t="str">
            <v>2.4.2</v>
          </cell>
          <cell r="B46" t="str">
            <v>Excavacion a maquina bajo agua, profundidad hasta
4mt. Incluye extender el materia</v>
          </cell>
          <cell r="C46" t="str">
            <v>m3</v>
          </cell>
          <cell r="D46">
            <v>938</v>
          </cell>
          <cell r="E46">
            <v>17427</v>
          </cell>
          <cell r="F46">
            <v>16346526</v>
          </cell>
          <cell r="G46">
            <v>1125.5999999999999</v>
          </cell>
          <cell r="H46">
            <v>18199</v>
          </cell>
          <cell r="I46">
            <v>20484794.399999999</v>
          </cell>
          <cell r="J46">
            <v>18777.728200000001</v>
          </cell>
          <cell r="K46">
            <v>21136210.861919999</v>
          </cell>
          <cell r="L46">
            <v>19498.792962880001</v>
          </cell>
          <cell r="M46">
            <v>21947841.359017726</v>
          </cell>
          <cell r="N46">
            <v>19498.792962880001</v>
          </cell>
          <cell r="O46">
            <v>21947841.359017726</v>
          </cell>
          <cell r="P46">
            <v>1031.8</v>
          </cell>
          <cell r="Q46">
            <v>18199</v>
          </cell>
          <cell r="R46">
            <v>18777728.199999999</v>
          </cell>
        </row>
        <row r="47">
          <cell r="A47" t="str">
            <v>2.4.3</v>
          </cell>
          <cell r="B47" t="str">
            <v>Solado en concreto 17,5mpa</v>
          </cell>
          <cell r="C47" t="str">
            <v>m3</v>
          </cell>
          <cell r="D47">
            <v>82</v>
          </cell>
          <cell r="E47">
            <v>589587</v>
          </cell>
          <cell r="F47">
            <v>48346134</v>
          </cell>
          <cell r="G47">
            <v>98.4</v>
          </cell>
          <cell r="H47">
            <v>589587</v>
          </cell>
          <cell r="I47">
            <v>58015360.800000004</v>
          </cell>
          <cell r="J47">
            <v>608335.86660000007</v>
          </cell>
          <cell r="K47">
            <v>59860249.273440011</v>
          </cell>
          <cell r="L47">
            <v>631695.96387744008</v>
          </cell>
          <cell r="M47">
            <v>62158882.845540106</v>
          </cell>
          <cell r="N47">
            <v>422229.71223962947</v>
          </cell>
          <cell r="O47">
            <v>41547403.68437954</v>
          </cell>
          <cell r="P47">
            <v>85.58</v>
          </cell>
          <cell r="Q47">
            <v>422229.71223962947</v>
          </cell>
          <cell r="R47">
            <v>36134418.773467489</v>
          </cell>
          <cell r="S47">
            <v>-20611479.161160566</v>
          </cell>
          <cell r="T47">
            <v>-16467957.115620464</v>
          </cell>
          <cell r="U47" t="str">
            <v>El precio del concreto de 17Mpa es menor en el APU O&amp;P con respecto al APU P&amp;D, particularmente por el costo del transporte y el costo del material granular.</v>
          </cell>
        </row>
        <row r="48">
          <cell r="A48" t="str">
            <v>2.4.4</v>
          </cell>
          <cell r="B48" t="str">
            <v>Colchoneta enrocada para control a la socavacion en
orillas y lechos de rio, e=30cm</v>
          </cell>
          <cell r="C48" t="str">
            <v>m3</v>
          </cell>
          <cell r="D48">
            <v>410</v>
          </cell>
          <cell r="E48">
            <v>206838</v>
          </cell>
          <cell r="F48">
            <v>84803580</v>
          </cell>
          <cell r="G48">
            <v>492</v>
          </cell>
          <cell r="H48">
            <v>206838</v>
          </cell>
          <cell r="I48">
            <v>101764296</v>
          </cell>
          <cell r="J48">
            <v>213415.44840000002</v>
          </cell>
          <cell r="K48">
            <v>105000400.61280002</v>
          </cell>
          <cell r="L48">
            <v>221610.60161856003</v>
          </cell>
          <cell r="M48">
            <v>109032415.99633154</v>
          </cell>
          <cell r="N48">
            <v>234900.21181170794</v>
          </cell>
          <cell r="O48">
            <v>115570904.21136031</v>
          </cell>
          <cell r="P48">
            <v>453.16</v>
          </cell>
          <cell r="Q48">
            <v>234900.21181170794</v>
          </cell>
          <cell r="R48">
            <v>106447379.98459357</v>
          </cell>
          <cell r="S48">
            <v>6538488.2150287628</v>
          </cell>
          <cell r="T48">
            <v>13806608.211360306</v>
          </cell>
          <cell r="U48" t="str">
            <v>El precio de los materiales y mano de obra del APU O&amp;P incrementan con respecto a los precios del APU P&amp;D 740</v>
          </cell>
        </row>
        <row r="49">
          <cell r="A49" t="str">
            <v>2.4.5</v>
          </cell>
          <cell r="B49" t="str">
            <v>Manto Geotextil no tejido 3000, para separar capas
granulares</v>
          </cell>
          <cell r="C49" t="str">
            <v>m2</v>
          </cell>
          <cell r="D49">
            <v>815</v>
          </cell>
          <cell r="E49">
            <v>12254</v>
          </cell>
          <cell r="F49">
            <v>9987010</v>
          </cell>
          <cell r="G49">
            <v>978</v>
          </cell>
          <cell r="H49">
            <v>12254</v>
          </cell>
          <cell r="I49">
            <v>11984412</v>
          </cell>
          <cell r="J49">
            <v>12643.6772</v>
          </cell>
          <cell r="K49">
            <v>12365516.3016</v>
          </cell>
          <cell r="L49">
            <v>13129.19440448</v>
          </cell>
          <cell r="M49">
            <v>12840352.12758144</v>
          </cell>
          <cell r="N49">
            <v>13129.19440448</v>
          </cell>
          <cell r="O49">
            <v>12840352.12758144</v>
          </cell>
          <cell r="P49">
            <v>815</v>
          </cell>
          <cell r="Q49">
            <v>12254</v>
          </cell>
          <cell r="R49">
            <v>9987010</v>
          </cell>
        </row>
        <row r="50">
          <cell r="A50" t="str">
            <v>2.4.6</v>
          </cell>
          <cell r="B50" t="str">
            <v>Transporte en volqueta, material de excavacion,
derrumbes y demoliciones</v>
          </cell>
          <cell r="C50" t="str">
            <v>m3/kg</v>
          </cell>
          <cell r="D50">
            <v>5628</v>
          </cell>
          <cell r="E50">
            <v>1429</v>
          </cell>
          <cell r="F50">
            <v>8042412</v>
          </cell>
          <cell r="G50">
            <v>45024</v>
          </cell>
          <cell r="H50">
            <v>1445</v>
          </cell>
          <cell r="I50">
            <v>65059680</v>
          </cell>
          <cell r="J50">
            <v>1490.951</v>
          </cell>
          <cell r="K50">
            <v>67128577.824000001</v>
          </cell>
          <cell r="L50">
            <v>1548.2035184000001</v>
          </cell>
          <cell r="M50">
            <v>69706315.212441608</v>
          </cell>
          <cell r="N50">
            <v>5459.3812573793548</v>
          </cell>
          <cell r="O50">
            <v>245803181.73224807</v>
          </cell>
          <cell r="P50">
            <v>6190.8</v>
          </cell>
          <cell r="Q50">
            <v>5459.3812573793548</v>
          </cell>
          <cell r="R50">
            <v>33797937.488184109</v>
          </cell>
          <cell r="S50">
            <v>176096866.51980644</v>
          </cell>
          <cell r="T50">
            <v>180743501.73224807</v>
          </cell>
          <cell r="U50" t="str">
            <v>Existe una diferencia considerable entre el precio unitario de O&amp;P y el de P&amp;D debido a como se calcula la tarifa de transporte en volqueta por P&amp;D, se debe validar el cálculo</v>
          </cell>
        </row>
        <row r="51">
          <cell r="A51" t="str">
            <v>2.5</v>
          </cell>
          <cell r="B51" t="str">
            <v>PASO VEHICULAR PROVISIONAL</v>
          </cell>
          <cell r="F51">
            <v>157886431</v>
          </cell>
          <cell r="I51">
            <v>195132214.80000004</v>
          </cell>
          <cell r="J51">
            <v>0</v>
          </cell>
          <cell r="K51">
            <v>201337419.23064002</v>
          </cell>
          <cell r="L51">
            <v>0</v>
          </cell>
          <cell r="M51">
            <v>209068776.12909657</v>
          </cell>
          <cell r="N51">
            <v>0</v>
          </cell>
          <cell r="O51">
            <v>209068776.12909657</v>
          </cell>
          <cell r="P51">
            <v>0</v>
          </cell>
          <cell r="R51">
            <v>162765343.82498372</v>
          </cell>
        </row>
        <row r="52">
          <cell r="A52" t="str">
            <v>2.5.1</v>
          </cell>
          <cell r="B52" t="str">
            <v>Roceria y limpieza</v>
          </cell>
          <cell r="C52" t="str">
            <v>m2</v>
          </cell>
          <cell r="D52">
            <v>1800</v>
          </cell>
          <cell r="E52">
            <v>1107</v>
          </cell>
          <cell r="F52">
            <v>1992600</v>
          </cell>
          <cell r="G52">
            <v>2160</v>
          </cell>
          <cell r="H52">
            <v>1107</v>
          </cell>
          <cell r="I52">
            <v>2391120</v>
          </cell>
          <cell r="J52">
            <v>1142.2026000000001</v>
          </cell>
          <cell r="K52">
            <v>2467157.6160000004</v>
          </cell>
          <cell r="L52">
            <v>1186.06317984</v>
          </cell>
          <cell r="M52">
            <v>2561896.4684544001</v>
          </cell>
          <cell r="N52">
            <v>1186.06317984</v>
          </cell>
          <cell r="O52">
            <v>2561896.4684544001</v>
          </cell>
          <cell r="P52">
            <v>1800</v>
          </cell>
          <cell r="Q52">
            <v>1107</v>
          </cell>
          <cell r="R52">
            <v>1992600</v>
          </cell>
        </row>
        <row r="53">
          <cell r="A53" t="str">
            <v>2.5.2</v>
          </cell>
          <cell r="B53" t="str">
            <v>Excavacion y corte en tierra con maquina, incluye
carge</v>
          </cell>
          <cell r="C53" t="str">
            <v>m3</v>
          </cell>
          <cell r="D53">
            <v>956</v>
          </cell>
          <cell r="E53">
            <v>9660</v>
          </cell>
          <cell r="F53">
            <v>9234960</v>
          </cell>
          <cell r="G53">
            <v>1147.2</v>
          </cell>
          <cell r="H53">
            <v>14507</v>
          </cell>
          <cell r="I53">
            <v>16642430.4</v>
          </cell>
          <cell r="J53">
            <v>14968.322600000001</v>
          </cell>
          <cell r="K53">
            <v>17171659.686720002</v>
          </cell>
          <cell r="L53">
            <v>15543.106187840001</v>
          </cell>
          <cell r="M53">
            <v>17831051.418690052</v>
          </cell>
          <cell r="N53">
            <v>15543.106187840001</v>
          </cell>
          <cell r="O53">
            <v>17831051.418690052</v>
          </cell>
          <cell r="P53">
            <v>956</v>
          </cell>
          <cell r="Q53">
            <v>14507</v>
          </cell>
          <cell r="R53">
            <v>13868692</v>
          </cell>
        </row>
        <row r="54">
          <cell r="A54" t="str">
            <v>2.5.3</v>
          </cell>
          <cell r="B54" t="str">
            <v>Conformacion talud con material seleccionado del
sitio , compactado con vibrocompactador</v>
          </cell>
          <cell r="C54" t="str">
            <v>m3</v>
          </cell>
          <cell r="D54">
            <v>808</v>
          </cell>
          <cell r="E54">
            <v>4098</v>
          </cell>
          <cell r="F54">
            <v>3311184</v>
          </cell>
          <cell r="G54">
            <v>969.6</v>
          </cell>
          <cell r="H54">
            <v>4098</v>
          </cell>
          <cell r="I54">
            <v>3973420.8000000003</v>
          </cell>
          <cell r="J54">
            <v>4228.3164000000006</v>
          </cell>
          <cell r="K54">
            <v>4099775.5814400008</v>
          </cell>
          <cell r="L54">
            <v>4390.6837497600009</v>
          </cell>
          <cell r="M54">
            <v>4257206.9637672966</v>
          </cell>
          <cell r="N54">
            <v>4390.6837497600009</v>
          </cell>
          <cell r="O54">
            <v>4257206.9637672966</v>
          </cell>
          <cell r="P54">
            <v>808</v>
          </cell>
          <cell r="Q54">
            <v>4098</v>
          </cell>
          <cell r="R54">
            <v>3311184</v>
          </cell>
        </row>
        <row r="55">
          <cell r="A55" t="str">
            <v>2.5.4</v>
          </cell>
          <cell r="B55" t="str">
            <v>Concreto 21 Mpa para zapatas, vigas y estribos,
bajo agua</v>
          </cell>
          <cell r="C55" t="str">
            <v>m3</v>
          </cell>
          <cell r="D55">
            <v>9</v>
          </cell>
          <cell r="E55">
            <v>950668</v>
          </cell>
          <cell r="F55">
            <v>8556012</v>
          </cell>
          <cell r="G55">
            <v>10.8</v>
          </cell>
          <cell r="H55">
            <v>950668</v>
          </cell>
          <cell r="I55">
            <v>10267214.4</v>
          </cell>
          <cell r="J55">
            <v>980899.2424000001</v>
          </cell>
          <cell r="K55">
            <v>10593711.817920001</v>
          </cell>
          <cell r="L55">
            <v>1018565.7733081601</v>
          </cell>
          <cell r="M55">
            <v>11000510.35172813</v>
          </cell>
          <cell r="N55">
            <v>1018565.7733081601</v>
          </cell>
          <cell r="O55">
            <v>11000510.35172813</v>
          </cell>
          <cell r="P55">
            <v>9</v>
          </cell>
          <cell r="Q55">
            <v>1026746.2465346667</v>
          </cell>
          <cell r="R55">
            <v>9240716.218812</v>
          </cell>
        </row>
        <row r="56">
          <cell r="A56" t="str">
            <v>2.5.5</v>
          </cell>
          <cell r="B56" t="str">
            <v>Gaviones en malla galvanizada triple torsion, 8x12
C.12 suministro y construccion</v>
          </cell>
          <cell r="C56" t="str">
            <v>m3</v>
          </cell>
          <cell r="D56">
            <v>56</v>
          </cell>
          <cell r="E56">
            <v>258398</v>
          </cell>
          <cell r="F56">
            <v>14470288</v>
          </cell>
          <cell r="G56">
            <v>67.2</v>
          </cell>
          <cell r="H56">
            <v>258398</v>
          </cell>
          <cell r="I56">
            <v>17364345.600000001</v>
          </cell>
          <cell r="J56">
            <v>266615.0564</v>
          </cell>
          <cell r="K56">
            <v>17916531.79008</v>
          </cell>
          <cell r="L56">
            <v>276853.07456575998</v>
          </cell>
          <cell r="M56">
            <v>18604526.610819072</v>
          </cell>
          <cell r="N56">
            <v>276853.07456575998</v>
          </cell>
          <cell r="O56">
            <v>18604526.610819072</v>
          </cell>
          <cell r="P56">
            <v>56</v>
          </cell>
          <cell r="Q56">
            <v>258398</v>
          </cell>
          <cell r="R56">
            <v>14470288</v>
          </cell>
        </row>
        <row r="57">
          <cell r="A57" t="str">
            <v>2.5.6</v>
          </cell>
          <cell r="B57" t="str">
            <v>Concreto ciclopeo para piso y solados</v>
          </cell>
          <cell r="C57" t="str">
            <v>m3</v>
          </cell>
          <cell r="D57">
            <v>9</v>
          </cell>
          <cell r="E57">
            <v>415381</v>
          </cell>
          <cell r="F57">
            <v>3738429</v>
          </cell>
          <cell r="G57">
            <v>10.8</v>
          </cell>
          <cell r="H57">
            <v>415381</v>
          </cell>
          <cell r="I57">
            <v>4486114.8000000007</v>
          </cell>
          <cell r="J57">
            <v>428590.11580000003</v>
          </cell>
          <cell r="K57">
            <v>4628773.2506400002</v>
          </cell>
          <cell r="L57">
            <v>445047.97624672001</v>
          </cell>
          <cell r="M57">
            <v>4806518.1434645765</v>
          </cell>
          <cell r="N57">
            <v>445047.97624672001</v>
          </cell>
          <cell r="O57">
            <v>4806518.1434645765</v>
          </cell>
          <cell r="P57">
            <v>9</v>
          </cell>
          <cell r="Q57">
            <v>415381</v>
          </cell>
          <cell r="R57">
            <v>3738429</v>
          </cell>
        </row>
        <row r="58">
          <cell r="A58" t="str">
            <v>2.5.7</v>
          </cell>
          <cell r="B58" t="str">
            <v>Estructura paso vehicular provisional, incluye tte
desde barranquilla</v>
          </cell>
          <cell r="C58" t="str">
            <v>kg</v>
          </cell>
          <cell r="D58">
            <v>8482</v>
          </cell>
          <cell r="E58">
            <v>8372</v>
          </cell>
          <cell r="F58">
            <v>71011304</v>
          </cell>
          <cell r="G58">
            <v>10178.4</v>
          </cell>
          <cell r="H58">
            <v>8372</v>
          </cell>
          <cell r="I58">
            <v>85213564.799999997</v>
          </cell>
          <cell r="J58">
            <v>8638.2296000000006</v>
          </cell>
          <cell r="K58">
            <v>87923356.160640001</v>
          </cell>
          <cell r="L58">
            <v>8969.9376166399998</v>
          </cell>
          <cell r="M58">
            <v>91299613.037208572</v>
          </cell>
          <cell r="N58">
            <v>8969.9376166399998</v>
          </cell>
          <cell r="O58">
            <v>91299613.037208572</v>
          </cell>
          <cell r="P58">
            <v>8482</v>
          </cell>
          <cell r="Q58">
            <v>8372</v>
          </cell>
          <cell r="R58">
            <v>71011304</v>
          </cell>
        </row>
        <row r="59">
          <cell r="A59" t="str">
            <v>2.5.8</v>
          </cell>
          <cell r="B59" t="str">
            <v>Acero de refuerzo 4.200kg/cm2 (60.000psi) corte,
figurado y colocacion</v>
          </cell>
          <cell r="C59" t="str">
            <v>kg</v>
          </cell>
          <cell r="D59">
            <v>912</v>
          </cell>
          <cell r="E59">
            <v>5073</v>
          </cell>
          <cell r="F59">
            <v>4626576</v>
          </cell>
          <cell r="G59">
            <v>1094.4000000000001</v>
          </cell>
          <cell r="H59">
            <v>5171</v>
          </cell>
          <cell r="I59">
            <v>5659142.4000000004</v>
          </cell>
          <cell r="J59">
            <v>5335.4378000000006</v>
          </cell>
          <cell r="K59">
            <v>5839103.1283200011</v>
          </cell>
          <cell r="L59">
            <v>5540.3186115200006</v>
          </cell>
          <cell r="M59">
            <v>6063324.6884474894</v>
          </cell>
          <cell r="N59">
            <v>5540.3186115200006</v>
          </cell>
          <cell r="O59">
            <v>6063324.6884474894</v>
          </cell>
          <cell r="P59">
            <v>912</v>
          </cell>
          <cell r="Q59">
            <v>4590.3646997496844</v>
          </cell>
          <cell r="R59">
            <v>4186412.6061717123</v>
          </cell>
        </row>
        <row r="60">
          <cell r="A60" t="str">
            <v>2.5.9</v>
          </cell>
          <cell r="B60" t="str">
            <v>Apoyo en bloque de neopreno D-60
(0,25x0,25x0,035)cm</v>
          </cell>
          <cell r="C60" t="str">
            <v>un</v>
          </cell>
          <cell r="D60">
            <v>4</v>
          </cell>
          <cell r="E60">
            <v>85951</v>
          </cell>
          <cell r="F60">
            <v>343804</v>
          </cell>
          <cell r="G60">
            <v>4.8</v>
          </cell>
          <cell r="H60">
            <v>85951</v>
          </cell>
          <cell r="I60">
            <v>412564.8</v>
          </cell>
          <cell r="J60">
            <v>88684.241800000003</v>
          </cell>
          <cell r="K60">
            <v>425684.36064000003</v>
          </cell>
          <cell r="L60">
            <v>92089.716685120002</v>
          </cell>
          <cell r="M60">
            <v>442030.64008857601</v>
          </cell>
          <cell r="N60">
            <v>92089.716685120002</v>
          </cell>
          <cell r="O60">
            <v>442030.64008857601</v>
          </cell>
          <cell r="P60">
            <v>4</v>
          </cell>
          <cell r="Q60">
            <v>85951</v>
          </cell>
          <cell r="R60">
            <v>343804</v>
          </cell>
        </row>
        <row r="61">
          <cell r="A61" t="str">
            <v>2.5.10</v>
          </cell>
          <cell r="B61" t="str">
            <v>Barrera tipo maletin plastico (0,7x0,9x45) reflectivo +
arena</v>
          </cell>
          <cell r="C61" t="str">
            <v>un</v>
          </cell>
          <cell r="D61">
            <v>66</v>
          </cell>
          <cell r="E61">
            <v>199770</v>
          </cell>
          <cell r="F61">
            <v>13184820</v>
          </cell>
          <cell r="G61">
            <v>79.2</v>
          </cell>
          <cell r="H61">
            <v>199770</v>
          </cell>
          <cell r="I61">
            <v>15821784</v>
          </cell>
          <cell r="J61">
            <v>206122.68600000002</v>
          </cell>
          <cell r="K61">
            <v>16324916.731200002</v>
          </cell>
          <cell r="L61">
            <v>214037.79714240003</v>
          </cell>
          <cell r="M61">
            <v>16951793.533678085</v>
          </cell>
          <cell r="N61">
            <v>214037.79714240003</v>
          </cell>
          <cell r="O61">
            <v>16951793.533678085</v>
          </cell>
          <cell r="P61">
            <v>66</v>
          </cell>
          <cell r="Q61">
            <v>199770</v>
          </cell>
          <cell r="R61">
            <v>13184820</v>
          </cell>
        </row>
        <row r="62">
          <cell r="A62" t="str">
            <v>2.5.11</v>
          </cell>
          <cell r="B62" t="str">
            <v>Desmonte y traslado de estructuras metalicas,
incluye tte hasta Cucuta</v>
          </cell>
          <cell r="C62" t="str">
            <v>kg</v>
          </cell>
          <cell r="D62">
            <v>8482</v>
          </cell>
          <cell r="E62">
            <v>2033</v>
          </cell>
          <cell r="F62">
            <v>17243906</v>
          </cell>
          <cell r="G62">
            <v>10178.4</v>
          </cell>
          <cell r="H62">
            <v>2033</v>
          </cell>
          <cell r="I62">
            <v>20692687.199999999</v>
          </cell>
          <cell r="J62">
            <v>2097.6494000000002</v>
          </cell>
          <cell r="K62">
            <v>21350714.652960002</v>
          </cell>
          <cell r="L62">
            <v>2178.19913696</v>
          </cell>
          <cell r="M62">
            <v>22170582.095633663</v>
          </cell>
          <cell r="N62">
            <v>2178.19913696</v>
          </cell>
          <cell r="O62">
            <v>22170582.095633663</v>
          </cell>
          <cell r="P62">
            <v>8482</v>
          </cell>
          <cell r="Q62">
            <v>2033</v>
          </cell>
          <cell r="R62">
            <v>17243906</v>
          </cell>
        </row>
        <row r="63">
          <cell r="A63" t="str">
            <v>2.5.12</v>
          </cell>
          <cell r="B63" t="str">
            <v>Desarme y reconstruccion de gaviones, reutilizando
la piedra y malla</v>
          </cell>
          <cell r="C63" t="str">
            <v>kg</v>
          </cell>
          <cell r="D63">
            <v>56</v>
          </cell>
          <cell r="E63">
            <v>177419</v>
          </cell>
          <cell r="F63">
            <v>9935464</v>
          </cell>
          <cell r="G63">
            <v>67.2</v>
          </cell>
          <cell r="H63">
            <v>177419</v>
          </cell>
          <cell r="I63">
            <v>11922556.800000001</v>
          </cell>
          <cell r="J63">
            <v>183060.92420000001</v>
          </cell>
          <cell r="K63">
            <v>12301694.106240001</v>
          </cell>
          <cell r="L63">
            <v>190090.46368928</v>
          </cell>
          <cell r="M63">
            <v>12774079.159919618</v>
          </cell>
          <cell r="N63">
            <v>190090.46368928</v>
          </cell>
          <cell r="O63">
            <v>12774079.159919618</v>
          </cell>
          <cell r="P63">
            <v>56</v>
          </cell>
          <cell r="Q63">
            <v>177419</v>
          </cell>
          <cell r="R63">
            <v>9935464</v>
          </cell>
        </row>
        <row r="64">
          <cell r="A64" t="str">
            <v>2.5.13</v>
          </cell>
          <cell r="B64" t="str">
            <v>Demoliciones en concreto reforzado</v>
          </cell>
          <cell r="C64" t="str">
            <v>m3</v>
          </cell>
          <cell r="D64">
            <v>2</v>
          </cell>
          <cell r="E64">
            <v>118542</v>
          </cell>
          <cell r="F64">
            <v>237084</v>
          </cell>
          <cell r="G64">
            <v>2.4</v>
          </cell>
          <cell r="H64">
            <v>118862</v>
          </cell>
          <cell r="I64">
            <v>285268.8</v>
          </cell>
          <cell r="J64">
            <v>122641.8116</v>
          </cell>
          <cell r="K64">
            <v>294340.34784</v>
          </cell>
          <cell r="L64">
            <v>127351.25716543999</v>
          </cell>
          <cell r="M64">
            <v>305643.01719705597</v>
          </cell>
          <cell r="N64">
            <v>127351.25716543999</v>
          </cell>
          <cell r="O64">
            <v>305643.01719705597</v>
          </cell>
          <cell r="P64">
            <v>2</v>
          </cell>
          <cell r="Q64">
            <v>118862</v>
          </cell>
          <cell r="R64">
            <v>237724</v>
          </cell>
        </row>
        <row r="65">
          <cell r="A65" t="str">
            <v>2.6</v>
          </cell>
          <cell r="B65" t="str">
            <v>PUENTE QUEBRADA K36+215</v>
          </cell>
          <cell r="F65">
            <v>962204818</v>
          </cell>
          <cell r="I65">
            <v>1200549163.6000001</v>
          </cell>
          <cell r="J65">
            <v>0</v>
          </cell>
          <cell r="K65">
            <v>1238726627.0024803</v>
          </cell>
          <cell r="L65">
            <v>0</v>
          </cell>
          <cell r="M65">
            <v>1286293729.4793754</v>
          </cell>
          <cell r="N65">
            <v>0</v>
          </cell>
          <cell r="O65">
            <v>1286293729.4793754</v>
          </cell>
          <cell r="P65">
            <v>0</v>
          </cell>
          <cell r="R65">
            <v>1125322180.4043841</v>
          </cell>
        </row>
        <row r="66">
          <cell r="A66" t="str">
            <v>2.6.1</v>
          </cell>
          <cell r="B66" t="str">
            <v xml:space="preserve">Nivelacion, replanteo y control topografico </v>
          </cell>
          <cell r="C66" t="str">
            <v>m2</v>
          </cell>
          <cell r="D66">
            <v>480</v>
          </cell>
          <cell r="E66">
            <v>2395</v>
          </cell>
          <cell r="F66">
            <v>1149600</v>
          </cell>
          <cell r="G66">
            <v>576</v>
          </cell>
          <cell r="H66">
            <v>2395</v>
          </cell>
          <cell r="I66">
            <v>1379520</v>
          </cell>
          <cell r="J66">
            <v>2471.1610000000001</v>
          </cell>
          <cell r="K66">
            <v>1423388.736</v>
          </cell>
          <cell r="L66">
            <v>2566.0535823999999</v>
          </cell>
          <cell r="M66">
            <v>1478046.8634623999</v>
          </cell>
          <cell r="N66">
            <v>2566.0535823999999</v>
          </cell>
          <cell r="O66">
            <v>1478046.8634623999</v>
          </cell>
          <cell r="P66">
            <v>480</v>
          </cell>
          <cell r="Q66">
            <v>2395</v>
          </cell>
          <cell r="R66">
            <v>1149600</v>
          </cell>
        </row>
        <row r="67">
          <cell r="A67" t="str">
            <v>2.6.2</v>
          </cell>
          <cell r="B67" t="str">
            <v>Demoliciones en concreto ciclopeo</v>
          </cell>
          <cell r="C67" t="str">
            <v>m3</v>
          </cell>
          <cell r="D67">
            <v>5</v>
          </cell>
          <cell r="E67">
            <v>112312</v>
          </cell>
          <cell r="F67">
            <v>561560</v>
          </cell>
          <cell r="G67">
            <v>6</v>
          </cell>
          <cell r="H67">
            <v>118862</v>
          </cell>
          <cell r="I67">
            <v>713172</v>
          </cell>
          <cell r="J67">
            <v>122641.8116</v>
          </cell>
          <cell r="K67">
            <v>735850.86959999998</v>
          </cell>
          <cell r="L67">
            <v>127351.25716543999</v>
          </cell>
          <cell r="M67">
            <v>764107.54299263994</v>
          </cell>
          <cell r="N67">
            <v>127351.25716543999</v>
          </cell>
          <cell r="O67">
            <v>764107.54299263994</v>
          </cell>
          <cell r="P67">
            <v>5</v>
          </cell>
          <cell r="Q67">
            <v>118862</v>
          </cell>
          <cell r="R67">
            <v>594310</v>
          </cell>
        </row>
        <row r="68">
          <cell r="A68" t="str">
            <v>2.6.3</v>
          </cell>
          <cell r="B68" t="str">
            <v>Desmonte y traslado de estructuras metalicas,
incluye tte hasta Petrolea</v>
          </cell>
          <cell r="C68" t="str">
            <v>kg</v>
          </cell>
          <cell r="D68">
            <v>31370</v>
          </cell>
          <cell r="E68">
            <v>1007</v>
          </cell>
          <cell r="F68">
            <v>31589590</v>
          </cell>
          <cell r="G68">
            <v>37644</v>
          </cell>
          <cell r="H68">
            <v>1492</v>
          </cell>
          <cell r="I68">
            <v>56164848</v>
          </cell>
          <cell r="J68">
            <v>1539.4456</v>
          </cell>
          <cell r="K68">
            <v>57950890.1664</v>
          </cell>
          <cell r="L68">
            <v>1598.56031104</v>
          </cell>
          <cell r="M68">
            <v>60176204.348789759</v>
          </cell>
          <cell r="N68">
            <v>1598.56031104</v>
          </cell>
          <cell r="O68">
            <v>60176204.348789759</v>
          </cell>
          <cell r="P68">
            <v>31370</v>
          </cell>
          <cell r="Q68">
            <v>1492</v>
          </cell>
          <cell r="R68">
            <v>46804040</v>
          </cell>
        </row>
        <row r="69">
          <cell r="A69" t="str">
            <v>2.6.4</v>
          </cell>
          <cell r="B69" t="str">
            <v>Excavacion para estructuras con maquina, incluye
carge</v>
          </cell>
          <cell r="C69" t="str">
            <v>m3</v>
          </cell>
          <cell r="D69">
            <v>120</v>
          </cell>
          <cell r="E69">
            <v>7852</v>
          </cell>
          <cell r="F69">
            <v>942240</v>
          </cell>
          <cell r="G69">
            <v>144</v>
          </cell>
          <cell r="H69">
            <v>14507</v>
          </cell>
          <cell r="I69">
            <v>2089008</v>
          </cell>
          <cell r="J69">
            <v>14968.322600000001</v>
          </cell>
          <cell r="K69">
            <v>2155438.4544000002</v>
          </cell>
          <cell r="L69">
            <v>15543.106187840001</v>
          </cell>
          <cell r="M69">
            <v>2238207.2910489603</v>
          </cell>
          <cell r="N69">
            <v>15543.106187840001</v>
          </cell>
          <cell r="O69">
            <v>2238207.2910489603</v>
          </cell>
          <cell r="P69">
            <v>120</v>
          </cell>
          <cell r="Q69">
            <v>14507</v>
          </cell>
          <cell r="R69">
            <v>1740840</v>
          </cell>
        </row>
        <row r="70">
          <cell r="A70" t="str">
            <v>2.6.5</v>
          </cell>
          <cell r="B70" t="str">
            <v>Excavacion a maquina para pilas, Ø1,2mt, con
sistema Kely-maquina piloteadora, excavacion
bajo agua</v>
          </cell>
          <cell r="C70" t="str">
            <v>m</v>
          </cell>
          <cell r="D70">
            <v>72</v>
          </cell>
          <cell r="E70">
            <v>1385861</v>
          </cell>
          <cell r="F70">
            <v>99781992</v>
          </cell>
          <cell r="G70">
            <v>86.4</v>
          </cell>
          <cell r="H70">
            <v>1385861</v>
          </cell>
          <cell r="I70">
            <v>119738390.40000001</v>
          </cell>
          <cell r="J70">
            <v>1429931.3798</v>
          </cell>
          <cell r="K70">
            <v>123546071.21472001</v>
          </cell>
          <cell r="L70">
            <v>1484840.74478432</v>
          </cell>
          <cell r="M70">
            <v>128290240.34936526</v>
          </cell>
          <cell r="N70">
            <v>1484840.74478432</v>
          </cell>
          <cell r="O70">
            <v>128290240.34936526</v>
          </cell>
          <cell r="P70">
            <v>72</v>
          </cell>
          <cell r="Q70">
            <v>1385861</v>
          </cell>
          <cell r="R70">
            <v>99781992</v>
          </cell>
        </row>
        <row r="71">
          <cell r="A71" t="str">
            <v>2.6.6</v>
          </cell>
          <cell r="B71" t="str">
            <v>Suministro e instalacion camisa en lamina metalica
para pilas en concreto, vaciado en sitio,
Ø1,2mt, con sistema Kely, con maquina piloteadora</v>
          </cell>
          <cell r="C71" t="str">
            <v>m</v>
          </cell>
          <cell r="D71">
            <v>72</v>
          </cell>
          <cell r="E71">
            <v>1398475</v>
          </cell>
          <cell r="F71">
            <v>100690200</v>
          </cell>
          <cell r="G71">
            <v>86.4</v>
          </cell>
          <cell r="H71">
            <v>1398475</v>
          </cell>
          <cell r="I71">
            <v>120828240.00000001</v>
          </cell>
          <cell r="J71">
            <v>1442946.5050000001</v>
          </cell>
          <cell r="K71">
            <v>124670578.03200002</v>
          </cell>
          <cell r="L71">
            <v>1498355.6507920001</v>
          </cell>
          <cell r="M71">
            <v>129457928.22842883</v>
          </cell>
          <cell r="N71">
            <v>1498355.6507920001</v>
          </cell>
          <cell r="O71">
            <v>129457928.22842883</v>
          </cell>
          <cell r="P71">
            <v>72</v>
          </cell>
          <cell r="Q71">
            <v>1398475</v>
          </cell>
          <cell r="R71">
            <v>100690200</v>
          </cell>
        </row>
        <row r="72">
          <cell r="A72" t="str">
            <v>2.6.7</v>
          </cell>
          <cell r="B72" t="str">
            <v>Solado en concreto 17,5mp</v>
          </cell>
          <cell r="C72" t="str">
            <v>m3</v>
          </cell>
          <cell r="D72">
            <v>6</v>
          </cell>
          <cell r="E72">
            <v>589587</v>
          </cell>
          <cell r="F72">
            <v>3537522</v>
          </cell>
          <cell r="G72">
            <v>7.2</v>
          </cell>
          <cell r="H72">
            <v>589587</v>
          </cell>
          <cell r="I72">
            <v>4245026.4000000004</v>
          </cell>
          <cell r="J72">
            <v>608335.86660000007</v>
          </cell>
          <cell r="K72">
            <v>4380018.2395200003</v>
          </cell>
          <cell r="L72">
            <v>631695.96387744008</v>
          </cell>
          <cell r="M72">
            <v>4548210.939917569</v>
          </cell>
          <cell r="N72">
            <v>631695.96387744008</v>
          </cell>
          <cell r="O72">
            <v>4548210.939917569</v>
          </cell>
          <cell r="P72">
            <v>6</v>
          </cell>
          <cell r="Q72">
            <v>440280.393001622</v>
          </cell>
          <cell r="R72">
            <v>2641682.3580097319</v>
          </cell>
        </row>
        <row r="73">
          <cell r="A73" t="str">
            <v>2.6.8</v>
          </cell>
          <cell r="B73" t="str">
            <v>Concreto 24.5mpa para pilas pre-excavadas, a
cualquier profundidad</v>
          </cell>
          <cell r="C73" t="str">
            <v>m3</v>
          </cell>
          <cell r="D73">
            <v>82</v>
          </cell>
          <cell r="E73">
            <v>745326</v>
          </cell>
          <cell r="F73">
            <v>61116732</v>
          </cell>
          <cell r="G73">
            <v>98.4</v>
          </cell>
          <cell r="H73">
            <v>816017</v>
          </cell>
          <cell r="I73">
            <v>80296072.800000012</v>
          </cell>
          <cell r="J73">
            <v>841966.3406</v>
          </cell>
          <cell r="K73">
            <v>82849487.915040001</v>
          </cell>
          <cell r="L73">
            <v>874297.84807903995</v>
          </cell>
          <cell r="M73">
            <v>86030908.250977531</v>
          </cell>
          <cell r="N73">
            <v>874297.84807903995</v>
          </cell>
          <cell r="O73">
            <v>86030908.250977531</v>
          </cell>
          <cell r="P73">
            <v>86.1</v>
          </cell>
          <cell r="Q73">
            <v>1026746.2465346667</v>
          </cell>
          <cell r="R73">
            <v>88402851.826634794</v>
          </cell>
        </row>
        <row r="74">
          <cell r="A74" t="str">
            <v>2.6.9</v>
          </cell>
          <cell r="B74" t="str">
            <v>Viga cabezal en concreto 28Mpa (zapata)</v>
          </cell>
          <cell r="C74" t="str">
            <v>m3</v>
          </cell>
          <cell r="D74">
            <v>63</v>
          </cell>
          <cell r="E74">
            <v>854856</v>
          </cell>
          <cell r="F74">
            <v>53855928</v>
          </cell>
          <cell r="G74">
            <v>75.599999999999994</v>
          </cell>
          <cell r="H74">
            <v>854856</v>
          </cell>
          <cell r="I74">
            <v>64627113.599999994</v>
          </cell>
          <cell r="J74">
            <v>882040.42080000008</v>
          </cell>
          <cell r="K74">
            <v>66682255.812480003</v>
          </cell>
          <cell r="L74">
            <v>915910.7729587201</v>
          </cell>
          <cell r="M74">
            <v>69242854.435679242</v>
          </cell>
          <cell r="N74">
            <v>915910.7729587201</v>
          </cell>
          <cell r="O74">
            <v>69242854.435679242</v>
          </cell>
          <cell r="P74">
            <v>65.66</v>
          </cell>
          <cell r="Q74">
            <v>1131173.0516803744</v>
          </cell>
          <cell r="R74">
            <v>74272822.573333383</v>
          </cell>
        </row>
        <row r="75">
          <cell r="A75" t="str">
            <v>2.6.10</v>
          </cell>
          <cell r="B75" t="str">
            <v>Muro pantalla en concreto 28 Mpa</v>
          </cell>
          <cell r="C75" t="str">
            <v>m3</v>
          </cell>
          <cell r="D75">
            <v>96</v>
          </cell>
          <cell r="E75">
            <v>920888</v>
          </cell>
          <cell r="F75">
            <v>88405248</v>
          </cell>
          <cell r="G75">
            <v>115.2</v>
          </cell>
          <cell r="H75">
            <v>920888</v>
          </cell>
          <cell r="I75">
            <v>106086297.60000001</v>
          </cell>
          <cell r="J75">
            <v>950172.23840000003</v>
          </cell>
          <cell r="K75">
            <v>109459841.86368001</v>
          </cell>
          <cell r="L75">
            <v>986658.85235456005</v>
          </cell>
          <cell r="M75">
            <v>113663099.79124533</v>
          </cell>
          <cell r="N75">
            <v>986658.85235456005</v>
          </cell>
          <cell r="O75">
            <v>113663099.79124533</v>
          </cell>
          <cell r="P75">
            <v>100.83</v>
          </cell>
          <cell r="Q75">
            <v>1191165.8044663803</v>
          </cell>
          <cell r="R75">
            <v>120105248.06434512</v>
          </cell>
        </row>
        <row r="76">
          <cell r="A76" t="str">
            <v>2.6.11</v>
          </cell>
          <cell r="B76" t="str">
            <v>Vigas y Losa maciza en concreto 28 Mpa</v>
          </cell>
          <cell r="C76" t="str">
            <v>m3</v>
          </cell>
          <cell r="D76">
            <v>145</v>
          </cell>
          <cell r="E76">
            <v>908452</v>
          </cell>
          <cell r="F76">
            <v>131725540</v>
          </cell>
          <cell r="G76">
            <v>174</v>
          </cell>
          <cell r="H76">
            <v>908452</v>
          </cell>
          <cell r="I76">
            <v>158070648</v>
          </cell>
          <cell r="J76">
            <v>937340.77360000007</v>
          </cell>
          <cell r="K76">
            <v>163097294.60640001</v>
          </cell>
          <cell r="L76">
            <v>973334.65930624004</v>
          </cell>
          <cell r="M76">
            <v>169360230.71928576</v>
          </cell>
          <cell r="N76">
            <v>973334.65930624004</v>
          </cell>
          <cell r="O76">
            <v>169360230.71928576</v>
          </cell>
          <cell r="P76">
            <v>151.47</v>
          </cell>
          <cell r="Q76">
            <v>1116152.6370181637</v>
          </cell>
          <cell r="R76">
            <v>169063639.92914125</v>
          </cell>
        </row>
        <row r="77">
          <cell r="A77" t="str">
            <v>2.6.12</v>
          </cell>
          <cell r="B77" t="str">
            <v>Barrera tipo New Jersey en concreto 210 Kg/Cm2 +
acero</v>
          </cell>
          <cell r="C77" t="str">
            <v>m3</v>
          </cell>
          <cell r="D77">
            <v>10</v>
          </cell>
          <cell r="E77">
            <v>1113122</v>
          </cell>
          <cell r="F77">
            <v>11131220</v>
          </cell>
          <cell r="G77">
            <v>12</v>
          </cell>
          <cell r="H77">
            <v>1113122</v>
          </cell>
          <cell r="I77">
            <v>13357464</v>
          </cell>
          <cell r="J77">
            <v>1148519.2796</v>
          </cell>
          <cell r="K77">
            <v>13782231.3552</v>
          </cell>
          <cell r="L77">
            <v>1192622.41993664</v>
          </cell>
          <cell r="M77">
            <v>14311469.039239679</v>
          </cell>
          <cell r="N77">
            <v>1192622.41993664</v>
          </cell>
          <cell r="O77">
            <v>14311469.039239679</v>
          </cell>
          <cell r="P77">
            <v>10</v>
          </cell>
          <cell r="Q77">
            <v>1352991.9973757409</v>
          </cell>
          <cell r="R77">
            <v>13529919.973757409</v>
          </cell>
        </row>
        <row r="78">
          <cell r="A78" t="str">
            <v>2.6.13</v>
          </cell>
          <cell r="B78" t="str">
            <v>Anden en concreto 21 Mpa + vigas + tabiques,
incluye refuerzo</v>
          </cell>
          <cell r="C78" t="str">
            <v>m2</v>
          </cell>
          <cell r="D78">
            <v>71</v>
          </cell>
          <cell r="E78">
            <v>192910</v>
          </cell>
          <cell r="F78">
            <v>13696610</v>
          </cell>
          <cell r="G78">
            <v>85.2</v>
          </cell>
          <cell r="H78">
            <v>192910</v>
          </cell>
          <cell r="I78">
            <v>16435932</v>
          </cell>
          <cell r="J78">
            <v>199044.538</v>
          </cell>
          <cell r="K78">
            <v>16958594.637600001</v>
          </cell>
          <cell r="L78">
            <v>206687.84825919999</v>
          </cell>
          <cell r="M78">
            <v>17609804.67168384</v>
          </cell>
          <cell r="N78">
            <v>206687.84825919999</v>
          </cell>
          <cell r="O78">
            <v>17609804.67168384</v>
          </cell>
          <cell r="P78">
            <v>71</v>
          </cell>
          <cell r="Q78">
            <v>172857.63988954021</v>
          </cell>
          <cell r="R78">
            <v>12272892.432157354</v>
          </cell>
        </row>
        <row r="79">
          <cell r="A79" t="str">
            <v>2.6.14</v>
          </cell>
          <cell r="B79" t="str">
            <v>Concreto 24.5 MPa para placa de acceso</v>
          </cell>
          <cell r="C79" t="str">
            <v>m3</v>
          </cell>
          <cell r="D79">
            <v>26</v>
          </cell>
          <cell r="E79">
            <v>707676</v>
          </cell>
          <cell r="F79">
            <v>18399576</v>
          </cell>
          <cell r="G79">
            <v>31.2</v>
          </cell>
          <cell r="H79">
            <v>816017</v>
          </cell>
          <cell r="I79">
            <v>25459730.399999999</v>
          </cell>
          <cell r="J79">
            <v>841966.3406</v>
          </cell>
          <cell r="K79">
            <v>26269349.826719999</v>
          </cell>
          <cell r="L79">
            <v>874297.84807903995</v>
          </cell>
          <cell r="M79">
            <v>27278092.860066045</v>
          </cell>
          <cell r="N79">
            <v>874297.84807903995</v>
          </cell>
          <cell r="O79">
            <v>27278092.860066045</v>
          </cell>
          <cell r="P79">
            <v>27.3</v>
          </cell>
          <cell r="Q79">
            <v>1092907.2630004841</v>
          </cell>
          <cell r="R79">
            <v>29836368.279913217</v>
          </cell>
        </row>
        <row r="80">
          <cell r="A80" t="str">
            <v>2.6.15</v>
          </cell>
          <cell r="B80" t="str">
            <v>Acero de refuerzo 4.200kg/cm2 (60.000psi) corte,
figurado y colocacion</v>
          </cell>
          <cell r="C80" t="str">
            <v>kg</v>
          </cell>
          <cell r="D80">
            <v>59394</v>
          </cell>
          <cell r="E80">
            <v>5073</v>
          </cell>
          <cell r="F80">
            <v>301305762</v>
          </cell>
          <cell r="G80">
            <v>71272.800000000003</v>
          </cell>
          <cell r="H80">
            <v>5171</v>
          </cell>
          <cell r="I80">
            <v>368551648.80000001</v>
          </cell>
          <cell r="J80">
            <v>5335.4378000000006</v>
          </cell>
          <cell r="K80">
            <v>380271591.23184007</v>
          </cell>
          <cell r="L80">
            <v>5540.3186115200006</v>
          </cell>
          <cell r="M80">
            <v>394874020.33514273</v>
          </cell>
          <cell r="N80">
            <v>5540.3186115200006</v>
          </cell>
          <cell r="O80">
            <v>394874020.33514273</v>
          </cell>
          <cell r="P80">
            <v>59392</v>
          </cell>
          <cell r="Q80">
            <v>5374.2028382120807</v>
          </cell>
          <cell r="R80">
            <v>319184654.96709192</v>
          </cell>
        </row>
        <row r="81">
          <cell r="A81" t="str">
            <v>2.6.16</v>
          </cell>
          <cell r="B81" t="str">
            <v>Estructura baranda tubo metalico Ø2" para peaton,
h=1,2 fy322 psi, cuatro lineas de tubos</v>
          </cell>
          <cell r="C81" t="str">
            <v>m</v>
          </cell>
          <cell r="D81">
            <v>53</v>
          </cell>
          <cell r="E81">
            <v>280610</v>
          </cell>
          <cell r="F81">
            <v>14872330</v>
          </cell>
          <cell r="G81">
            <v>63.6</v>
          </cell>
          <cell r="H81">
            <v>280610</v>
          </cell>
          <cell r="I81">
            <v>17846796</v>
          </cell>
          <cell r="J81">
            <v>289533.39799999999</v>
          </cell>
          <cell r="K81">
            <v>18414324.112799998</v>
          </cell>
          <cell r="L81">
            <v>300651.48048319999</v>
          </cell>
          <cell r="M81">
            <v>19121434.15873152</v>
          </cell>
          <cell r="N81">
            <v>300651.48048319999</v>
          </cell>
          <cell r="O81">
            <v>19121434.15873152</v>
          </cell>
          <cell r="P81">
            <v>53</v>
          </cell>
          <cell r="Q81">
            <v>280610</v>
          </cell>
          <cell r="R81">
            <v>14872330</v>
          </cell>
        </row>
        <row r="82">
          <cell r="A82" t="str">
            <v>2.6.17</v>
          </cell>
          <cell r="B82" t="str">
            <v>Estructura baranda metalica Ø2" para peaton, h=1,2
fy322 psi, de un solo tubo, incrustado
New jersey</v>
          </cell>
          <cell r="C82" t="str">
            <v>m</v>
          </cell>
          <cell r="D82">
            <v>53</v>
          </cell>
          <cell r="E82">
            <v>107327</v>
          </cell>
          <cell r="F82">
            <v>5688331</v>
          </cell>
          <cell r="G82">
            <v>63.6</v>
          </cell>
          <cell r="H82">
            <v>107327</v>
          </cell>
          <cell r="I82">
            <v>6825997.2000000002</v>
          </cell>
          <cell r="J82">
            <v>110739.99860000001</v>
          </cell>
          <cell r="K82">
            <v>7043063.9109600009</v>
          </cell>
          <cell r="L82">
            <v>114992.41454624</v>
          </cell>
          <cell r="M82">
            <v>7313517.5651408648</v>
          </cell>
          <cell r="N82">
            <v>114992.41454624</v>
          </cell>
          <cell r="O82">
            <v>7313517.5651408648</v>
          </cell>
          <cell r="P82">
            <v>53</v>
          </cell>
          <cell r="Q82">
            <v>107327</v>
          </cell>
          <cell r="R82">
            <v>5688331</v>
          </cell>
        </row>
        <row r="83">
          <cell r="A83" t="str">
            <v>2.6.18</v>
          </cell>
          <cell r="B83" t="str">
            <v>Drenaje de tablero 4" L=20cm, con rejilla</v>
          </cell>
          <cell r="C83" t="str">
            <v>un</v>
          </cell>
          <cell r="D83">
            <v>60</v>
          </cell>
          <cell r="E83">
            <v>23962</v>
          </cell>
          <cell r="F83">
            <v>1437720</v>
          </cell>
          <cell r="G83">
            <v>72</v>
          </cell>
          <cell r="H83">
            <v>23962</v>
          </cell>
          <cell r="I83">
            <v>1725264</v>
          </cell>
          <cell r="J83">
            <v>24723.991600000001</v>
          </cell>
          <cell r="K83">
            <v>1780127.3952000001</v>
          </cell>
          <cell r="L83">
            <v>25673.392877440001</v>
          </cell>
          <cell r="M83">
            <v>1848484.28717568</v>
          </cell>
          <cell r="N83">
            <v>25673.392877440001</v>
          </cell>
          <cell r="O83">
            <v>1848484.28717568</v>
          </cell>
          <cell r="P83">
            <v>60</v>
          </cell>
          <cell r="Q83">
            <v>23962</v>
          </cell>
          <cell r="R83">
            <v>1437720</v>
          </cell>
        </row>
        <row r="84">
          <cell r="A84" t="str">
            <v>2.6.19</v>
          </cell>
          <cell r="B84" t="str">
            <v>Junta elastomerica para puentes D-60 pernada c/u
30cm. E=4,5cm elongacio rotura &gt;300%,
pernos de 15cm Ø7/8"</v>
          </cell>
          <cell r="C84" t="str">
            <v>m</v>
          </cell>
          <cell r="D84">
            <v>24</v>
          </cell>
          <cell r="E84">
            <v>604334</v>
          </cell>
          <cell r="F84">
            <v>14504016</v>
          </cell>
          <cell r="G84">
            <v>28.8</v>
          </cell>
          <cell r="H84">
            <v>604334</v>
          </cell>
          <cell r="I84">
            <v>17404819.199999999</v>
          </cell>
          <cell r="J84">
            <v>623551.82120000001</v>
          </cell>
          <cell r="K84">
            <v>17958292.45056</v>
          </cell>
          <cell r="L84">
            <v>647496.21113407996</v>
          </cell>
          <cell r="M84">
            <v>18647890.880661502</v>
          </cell>
          <cell r="N84">
            <v>647496.21113407996</v>
          </cell>
          <cell r="O84">
            <v>18647890.880661502</v>
          </cell>
          <cell r="P84">
            <v>24</v>
          </cell>
          <cell r="Q84">
            <v>604334</v>
          </cell>
          <cell r="R84">
            <v>14504016</v>
          </cell>
        </row>
        <row r="85">
          <cell r="A85" t="str">
            <v>2.6.20</v>
          </cell>
          <cell r="B85" t="str">
            <v>Relleno compactado por medio mecanico
(vibrocompactador) , mat. selec de excav</v>
          </cell>
          <cell r="C85" t="str">
            <v>m3</v>
          </cell>
          <cell r="D85">
            <v>57</v>
          </cell>
          <cell r="E85">
            <v>28447</v>
          </cell>
          <cell r="F85">
            <v>1621479</v>
          </cell>
          <cell r="G85">
            <v>68.400000000000006</v>
          </cell>
          <cell r="H85">
            <v>44627</v>
          </cell>
          <cell r="I85">
            <v>3052486.8000000003</v>
          </cell>
          <cell r="J85">
            <v>46046.138600000006</v>
          </cell>
          <cell r="K85">
            <v>3149555.8802400008</v>
          </cell>
          <cell r="L85">
            <v>47814.310322240002</v>
          </cell>
          <cell r="M85">
            <v>3270498.8260412165</v>
          </cell>
          <cell r="N85">
            <v>47814.310322240002</v>
          </cell>
          <cell r="O85">
            <v>3270498.8260412165</v>
          </cell>
          <cell r="P85">
            <v>57</v>
          </cell>
          <cell r="Q85">
            <v>44627</v>
          </cell>
          <cell r="R85">
            <v>2543739</v>
          </cell>
        </row>
        <row r="86">
          <cell r="A86" t="str">
            <v>2.6.21</v>
          </cell>
          <cell r="B86" t="str">
            <v>Carge de material de sobrantes, demoliciones y
derrumbes, en volqueta</v>
          </cell>
          <cell r="C86" t="str">
            <v>m3</v>
          </cell>
          <cell r="D86">
            <v>77</v>
          </cell>
          <cell r="E86">
            <v>5535</v>
          </cell>
          <cell r="F86">
            <v>426195</v>
          </cell>
          <cell r="G86">
            <v>92.4</v>
          </cell>
          <cell r="H86">
            <v>5535</v>
          </cell>
          <cell r="I86">
            <v>511434.00000000006</v>
          </cell>
          <cell r="J86">
            <v>5711.0129999999999</v>
          </cell>
          <cell r="K86">
            <v>527697.60120000003</v>
          </cell>
          <cell r="L86">
            <v>5930.3158991999999</v>
          </cell>
          <cell r="M86">
            <v>547961.18908608006</v>
          </cell>
          <cell r="N86">
            <v>5930.3158991999999</v>
          </cell>
          <cell r="O86">
            <v>547961.18908608006</v>
          </cell>
          <cell r="P86">
            <v>77</v>
          </cell>
          <cell r="Q86">
            <v>5535</v>
          </cell>
          <cell r="R86">
            <v>426195</v>
          </cell>
        </row>
        <row r="87">
          <cell r="A87" t="str">
            <v>2.6.22</v>
          </cell>
          <cell r="B87" t="str">
            <v>Transporte en volqueta, material de excavacion,
derrumbes y demoliciones</v>
          </cell>
          <cell r="C87" t="str">
            <v>m3/kg</v>
          </cell>
          <cell r="D87">
            <v>835</v>
          </cell>
          <cell r="E87">
            <v>1429</v>
          </cell>
          <cell r="F87">
            <v>1193215</v>
          </cell>
          <cell r="G87">
            <v>6680</v>
          </cell>
          <cell r="H87">
            <v>1445</v>
          </cell>
          <cell r="I87">
            <v>9652600</v>
          </cell>
          <cell r="J87">
            <v>1490.951</v>
          </cell>
          <cell r="K87">
            <v>9959552.6799999997</v>
          </cell>
          <cell r="L87">
            <v>1548.2035184000001</v>
          </cell>
          <cell r="M87">
            <v>10341999.502912002</v>
          </cell>
          <cell r="N87">
            <v>1548.2035184000001</v>
          </cell>
          <cell r="O87">
            <v>10341999.502912002</v>
          </cell>
          <cell r="P87">
            <v>835</v>
          </cell>
          <cell r="Q87">
            <v>1445</v>
          </cell>
          <cell r="R87">
            <v>1206575</v>
          </cell>
        </row>
        <row r="88">
          <cell r="A88" t="str">
            <v>2.6.23</v>
          </cell>
          <cell r="B88" t="str">
            <v>Pre-Prueba de carga estatica, para puentes</v>
          </cell>
          <cell r="C88" t="str">
            <v>un</v>
          </cell>
          <cell r="D88">
            <v>1</v>
          </cell>
          <cell r="E88">
            <v>2146586</v>
          </cell>
          <cell r="F88">
            <v>2146586</v>
          </cell>
          <cell r="G88">
            <v>1.2</v>
          </cell>
          <cell r="H88">
            <v>2146586</v>
          </cell>
          <cell r="I88">
            <v>2575903.1999999997</v>
          </cell>
          <cell r="J88">
            <v>2214847.4347999999</v>
          </cell>
          <cell r="K88">
            <v>2657816.9217599998</v>
          </cell>
          <cell r="L88">
            <v>2299897.5762963197</v>
          </cell>
          <cell r="M88">
            <v>2759877.0915555838</v>
          </cell>
          <cell r="N88">
            <v>2299897.5762963197</v>
          </cell>
          <cell r="O88">
            <v>2759877.0915555838</v>
          </cell>
          <cell r="P88">
            <v>1</v>
          </cell>
          <cell r="Q88">
            <v>2146586</v>
          </cell>
          <cell r="R88">
            <v>2146586</v>
          </cell>
        </row>
        <row r="89">
          <cell r="A89" t="str">
            <v>2.6.24</v>
          </cell>
          <cell r="B89" t="str">
            <v>Prueba de carga estatica, para puentes</v>
          </cell>
          <cell r="C89" t="str">
            <v>un</v>
          </cell>
          <cell r="D89">
            <v>1</v>
          </cell>
          <cell r="E89">
            <v>2425626</v>
          </cell>
          <cell r="F89">
            <v>2425626</v>
          </cell>
          <cell r="G89">
            <v>1.2</v>
          </cell>
          <cell r="H89">
            <v>2425626</v>
          </cell>
          <cell r="I89">
            <v>2910751.1999999997</v>
          </cell>
          <cell r="J89">
            <v>2502760.9068</v>
          </cell>
          <cell r="K89">
            <v>3003313.0881599998</v>
          </cell>
          <cell r="L89">
            <v>2598866.9256211198</v>
          </cell>
          <cell r="M89">
            <v>3118640.3107453436</v>
          </cell>
          <cell r="N89">
            <v>2598866.9256211198</v>
          </cell>
          <cell r="O89">
            <v>3118640.3107453436</v>
          </cell>
          <cell r="P89">
            <v>1</v>
          </cell>
          <cell r="Q89">
            <v>2425626</v>
          </cell>
          <cell r="R89">
            <v>2425626</v>
          </cell>
        </row>
        <row r="90">
          <cell r="A90" t="str">
            <v>2.7</v>
          </cell>
          <cell r="B90" t="str">
            <v>MURO ACOMPAÑAMIENTO PUENTE H:4.4m
L:8m (son 4)</v>
          </cell>
          <cell r="F90">
            <v>279241281</v>
          </cell>
          <cell r="I90">
            <v>360557287.19999999</v>
          </cell>
          <cell r="J90">
            <v>0</v>
          </cell>
          <cell r="K90">
            <v>372023008.93296003</v>
          </cell>
          <cell r="L90">
            <v>0</v>
          </cell>
          <cell r="M90">
            <v>386308692.47598571</v>
          </cell>
          <cell r="N90">
            <v>0</v>
          </cell>
          <cell r="O90">
            <v>386308692.47598571</v>
          </cell>
          <cell r="P90">
            <v>0</v>
          </cell>
          <cell r="R90">
            <v>358282408.82149208</v>
          </cell>
        </row>
        <row r="91">
          <cell r="A91" t="str">
            <v>2.7.1</v>
          </cell>
          <cell r="B91" t="str">
            <v>Localizacion, replanteo y control topografico</v>
          </cell>
          <cell r="C91" t="str">
            <v>m2</v>
          </cell>
          <cell r="D91">
            <v>168</v>
          </cell>
          <cell r="E91">
            <v>572</v>
          </cell>
          <cell r="F91">
            <v>96096</v>
          </cell>
          <cell r="G91">
            <v>201.6</v>
          </cell>
          <cell r="H91">
            <v>572</v>
          </cell>
          <cell r="I91">
            <v>115315.2</v>
          </cell>
          <cell r="J91">
            <v>590.18960000000004</v>
          </cell>
          <cell r="K91">
            <v>118982.22336</v>
          </cell>
          <cell r="L91">
            <v>612.85288064000008</v>
          </cell>
          <cell r="M91">
            <v>123551.14073702402</v>
          </cell>
          <cell r="N91">
            <v>612.85288064000008</v>
          </cell>
          <cell r="O91">
            <v>123551.14073702402</v>
          </cell>
          <cell r="P91">
            <v>168</v>
          </cell>
          <cell r="Q91">
            <v>572</v>
          </cell>
          <cell r="R91">
            <v>96096</v>
          </cell>
        </row>
        <row r="92">
          <cell r="A92" t="str">
            <v>2.7.2</v>
          </cell>
          <cell r="B92" t="str">
            <v>Excavacion para estructuras con maquina, incluye
carge</v>
          </cell>
          <cell r="C92" t="str">
            <v>m3</v>
          </cell>
          <cell r="D92">
            <v>163</v>
          </cell>
          <cell r="E92">
            <v>7852</v>
          </cell>
          <cell r="F92">
            <v>1279876</v>
          </cell>
          <cell r="G92">
            <v>195.6</v>
          </cell>
          <cell r="H92">
            <v>14507</v>
          </cell>
          <cell r="I92">
            <v>2837569.1999999997</v>
          </cell>
          <cell r="J92">
            <v>14968.322600000001</v>
          </cell>
          <cell r="K92">
            <v>2927803.90056</v>
          </cell>
          <cell r="L92">
            <v>15543.106187840001</v>
          </cell>
          <cell r="M92">
            <v>3040231.5703415042</v>
          </cell>
          <cell r="N92">
            <v>15543.106187840001</v>
          </cell>
          <cell r="O92">
            <v>3040231.5703415042</v>
          </cell>
          <cell r="P92">
            <v>163</v>
          </cell>
          <cell r="Q92">
            <v>14507</v>
          </cell>
          <cell r="R92">
            <v>2364641</v>
          </cell>
        </row>
        <row r="93">
          <cell r="A93" t="str">
            <v>2.7.3</v>
          </cell>
          <cell r="B93" t="str">
            <v>Solado en concreto 17,5mpa</v>
          </cell>
          <cell r="C93" t="str">
            <v>m3</v>
          </cell>
          <cell r="D93">
            <v>17</v>
          </cell>
          <cell r="E93">
            <v>589587</v>
          </cell>
          <cell r="F93">
            <v>10022979</v>
          </cell>
          <cell r="G93">
            <v>20.399999999999999</v>
          </cell>
          <cell r="H93">
            <v>589587</v>
          </cell>
          <cell r="I93">
            <v>12027574.799999999</v>
          </cell>
          <cell r="J93">
            <v>608335.86660000007</v>
          </cell>
          <cell r="K93">
            <v>12410051.678640001</v>
          </cell>
          <cell r="L93">
            <v>631695.96387744008</v>
          </cell>
          <cell r="M93">
            <v>12886597.663099777</v>
          </cell>
          <cell r="N93">
            <v>631695.96387744008</v>
          </cell>
          <cell r="O93">
            <v>12886597.663099777</v>
          </cell>
          <cell r="P93">
            <v>17</v>
          </cell>
          <cell r="Q93">
            <v>440280.393001622</v>
          </cell>
          <cell r="R93">
            <v>7484766.6810275735</v>
          </cell>
        </row>
        <row r="94">
          <cell r="A94" t="str">
            <v>2.7.4</v>
          </cell>
          <cell r="B94" t="str">
            <v>Muro pantalla en concreto 24,5mpa</v>
          </cell>
          <cell r="C94" t="str">
            <v>m3</v>
          </cell>
          <cell r="D94">
            <v>70</v>
          </cell>
          <cell r="E94">
            <v>873830</v>
          </cell>
          <cell r="F94">
            <v>61168100</v>
          </cell>
          <cell r="G94">
            <v>84</v>
          </cell>
          <cell r="H94">
            <v>873830</v>
          </cell>
          <cell r="I94">
            <v>73401720</v>
          </cell>
          <cell r="J94">
            <v>901617.79399999999</v>
          </cell>
          <cell r="K94">
            <v>75735894.695999995</v>
          </cell>
          <cell r="L94">
            <v>936239.91728960001</v>
          </cell>
          <cell r="M94">
            <v>78644153.052326396</v>
          </cell>
          <cell r="N94">
            <v>936239.91728960001</v>
          </cell>
          <cell r="O94">
            <v>78644153.052326396</v>
          </cell>
          <cell r="P94">
            <v>73</v>
          </cell>
          <cell r="Q94">
            <v>1080954.227544884</v>
          </cell>
          <cell r="R94">
            <v>78909658.610776529</v>
          </cell>
        </row>
        <row r="95">
          <cell r="A95" t="str">
            <v>2.7.5</v>
          </cell>
          <cell r="B95" t="str">
            <v>Concreto 24,5 Mpa para zapatas, vigas y
dentellones</v>
          </cell>
          <cell r="C95" t="str">
            <v>m3</v>
          </cell>
          <cell r="D95">
            <v>133</v>
          </cell>
          <cell r="E95">
            <v>817834</v>
          </cell>
          <cell r="F95">
            <v>108771922</v>
          </cell>
          <cell r="G95">
            <v>159.6</v>
          </cell>
          <cell r="H95">
            <v>817834</v>
          </cell>
          <cell r="I95">
            <v>130526306.39999999</v>
          </cell>
          <cell r="J95">
            <v>843841.12120000005</v>
          </cell>
          <cell r="K95">
            <v>134677042.94352001</v>
          </cell>
          <cell r="L95">
            <v>876244.62025408004</v>
          </cell>
          <cell r="M95">
            <v>139848641.39255118</v>
          </cell>
          <cell r="N95">
            <v>876244.62025408004</v>
          </cell>
          <cell r="O95">
            <v>139848641.39255118</v>
          </cell>
          <cell r="P95">
            <v>138.86000000000001</v>
          </cell>
          <cell r="Q95">
            <v>1130454.279962521</v>
          </cell>
          <cell r="R95">
            <v>156974881.31559569</v>
          </cell>
        </row>
        <row r="96">
          <cell r="A96" t="str">
            <v>2.7.6</v>
          </cell>
          <cell r="B96" t="str">
            <v>Acero de refuerzo 4.200kg/cm2 (60.000psi) corte,
figurado y colocacion</v>
          </cell>
          <cell r="C96" t="str">
            <v>kg</v>
          </cell>
          <cell r="D96">
            <v>12270</v>
          </cell>
          <cell r="E96">
            <v>5073</v>
          </cell>
          <cell r="F96">
            <v>62245710</v>
          </cell>
          <cell r="G96">
            <v>14724</v>
          </cell>
          <cell r="H96">
            <v>5171</v>
          </cell>
          <cell r="I96">
            <v>76137804</v>
          </cell>
          <cell r="J96">
            <v>5335.4378000000006</v>
          </cell>
          <cell r="K96">
            <v>78558986.167200014</v>
          </cell>
          <cell r="L96">
            <v>5540.3186115200006</v>
          </cell>
          <cell r="M96">
            <v>81575651.236020491</v>
          </cell>
          <cell r="N96">
            <v>5540.3186115200006</v>
          </cell>
          <cell r="O96">
            <v>81575651.236020491</v>
          </cell>
          <cell r="P96">
            <v>12256.34</v>
          </cell>
          <cell r="Q96">
            <v>5374.2028382120807</v>
          </cell>
          <cell r="R96">
            <v>65868057.214092255</v>
          </cell>
        </row>
        <row r="97">
          <cell r="A97" t="str">
            <v>2.7.7</v>
          </cell>
          <cell r="B97" t="str">
            <v>Anclaje refuerzo con varilla Ø½" 60.000 PSI
L=1,40mt, unida con resina epóxica</v>
          </cell>
          <cell r="C97" t="str">
            <v>un</v>
          </cell>
          <cell r="D97">
            <v>200</v>
          </cell>
          <cell r="E97">
            <v>15617</v>
          </cell>
          <cell r="F97">
            <v>3123400</v>
          </cell>
          <cell r="G97">
            <v>240</v>
          </cell>
          <cell r="H97">
            <v>15617</v>
          </cell>
          <cell r="I97">
            <v>3748080</v>
          </cell>
          <cell r="J97">
            <v>16113.6206</v>
          </cell>
          <cell r="K97">
            <v>3867268.9440000001</v>
          </cell>
          <cell r="L97">
            <v>16732.38363104</v>
          </cell>
          <cell r="M97">
            <v>4015772.0714496002</v>
          </cell>
          <cell r="N97">
            <v>16732.38363104</v>
          </cell>
          <cell r="O97">
            <v>4015772.0714496002</v>
          </cell>
          <cell r="P97">
            <v>200</v>
          </cell>
          <cell r="Q97">
            <v>15617</v>
          </cell>
          <cell r="R97">
            <v>3123400</v>
          </cell>
        </row>
        <row r="98">
          <cell r="A98" t="str">
            <v>2.7.8</v>
          </cell>
          <cell r="B98" t="str">
            <v>Tubo pvc Ø2´´ sanitario, para paso de lloraderos</v>
          </cell>
          <cell r="C98" t="str">
            <v>m</v>
          </cell>
          <cell r="D98">
            <v>30</v>
          </cell>
          <cell r="E98">
            <v>11330</v>
          </cell>
          <cell r="F98">
            <v>339900</v>
          </cell>
          <cell r="G98">
            <v>36</v>
          </cell>
          <cell r="H98">
            <v>11330</v>
          </cell>
          <cell r="I98">
            <v>407880</v>
          </cell>
          <cell r="J98">
            <v>11690.294</v>
          </cell>
          <cell r="K98">
            <v>420850.58399999997</v>
          </cell>
          <cell r="L98">
            <v>12139.2012896</v>
          </cell>
          <cell r="M98">
            <v>437011.24642559997</v>
          </cell>
          <cell r="N98">
            <v>12139.2012896</v>
          </cell>
          <cell r="O98">
            <v>437011.24642559997</v>
          </cell>
          <cell r="P98">
            <v>30</v>
          </cell>
          <cell r="Q98">
            <v>11330</v>
          </cell>
          <cell r="R98">
            <v>339900</v>
          </cell>
        </row>
        <row r="99">
          <cell r="A99" t="str">
            <v>2.7.9</v>
          </cell>
          <cell r="B99" t="str">
            <v>Tuberia perforada pvc Ø4" corrugada para filtro
horizontal, instalado</v>
          </cell>
          <cell r="C99" t="str">
            <v>m</v>
          </cell>
          <cell r="D99">
            <v>42</v>
          </cell>
          <cell r="E99">
            <v>26832</v>
          </cell>
          <cell r="F99">
            <v>1126944</v>
          </cell>
          <cell r="G99">
            <v>50.4</v>
          </cell>
          <cell r="H99">
            <v>27763</v>
          </cell>
          <cell r="I99">
            <v>1399255.2</v>
          </cell>
          <cell r="J99">
            <v>28645.863400000002</v>
          </cell>
          <cell r="K99">
            <v>1443751.5153600001</v>
          </cell>
          <cell r="L99">
            <v>29745.864554560001</v>
          </cell>
          <cell r="M99">
            <v>1499191.5735498241</v>
          </cell>
          <cell r="N99">
            <v>29745.864554560001</v>
          </cell>
          <cell r="O99">
            <v>1499191.5735498241</v>
          </cell>
          <cell r="P99">
            <v>42</v>
          </cell>
          <cell r="Q99">
            <v>27763</v>
          </cell>
          <cell r="R99">
            <v>1166046</v>
          </cell>
        </row>
        <row r="100">
          <cell r="A100" t="str">
            <v>2.7.10</v>
          </cell>
          <cell r="B100" t="str">
            <v>Manto Geotextil no tejido 1600, 467kn</v>
          </cell>
          <cell r="C100" t="str">
            <v>m2</v>
          </cell>
          <cell r="D100">
            <v>733</v>
          </cell>
          <cell r="E100">
            <v>8344</v>
          </cell>
          <cell r="F100">
            <v>6116152</v>
          </cell>
          <cell r="G100">
            <v>879.6</v>
          </cell>
          <cell r="H100">
            <v>8344</v>
          </cell>
          <cell r="I100">
            <v>7339382.4000000004</v>
          </cell>
          <cell r="J100">
            <v>8609.3392000000003</v>
          </cell>
          <cell r="K100">
            <v>7572774.7603200004</v>
          </cell>
          <cell r="L100">
            <v>8939.9378252799997</v>
          </cell>
          <cell r="M100">
            <v>7863569.3111162884</v>
          </cell>
          <cell r="N100">
            <v>8939.9378252799997</v>
          </cell>
          <cell r="O100">
            <v>7863569.3111162884</v>
          </cell>
          <cell r="P100">
            <v>733</v>
          </cell>
          <cell r="Q100">
            <v>8344</v>
          </cell>
          <cell r="R100">
            <v>6116152</v>
          </cell>
        </row>
        <row r="101">
          <cell r="A101" t="str">
            <v>2.7.11</v>
          </cell>
          <cell r="B101" t="str">
            <v>Relleno compactado por medio mecanico
(vibrocompactador) , mat. selec de excav</v>
          </cell>
          <cell r="C101" t="str">
            <v>m3</v>
          </cell>
          <cell r="D101">
            <v>672</v>
          </cell>
          <cell r="E101">
            <v>28447</v>
          </cell>
          <cell r="F101">
            <v>19116384</v>
          </cell>
          <cell r="G101">
            <v>806.4</v>
          </cell>
          <cell r="H101">
            <v>44627</v>
          </cell>
          <cell r="I101">
            <v>35987212.799999997</v>
          </cell>
          <cell r="J101">
            <v>46046.138600000006</v>
          </cell>
          <cell r="K101">
            <v>37131606.167040005</v>
          </cell>
          <cell r="L101">
            <v>47814.310322240002</v>
          </cell>
          <cell r="M101">
            <v>38557459.843854338</v>
          </cell>
          <cell r="N101">
            <v>47814.310322240002</v>
          </cell>
          <cell r="O101">
            <v>38557459.843854338</v>
          </cell>
          <cell r="P101">
            <v>672</v>
          </cell>
          <cell r="Q101">
            <v>44627</v>
          </cell>
          <cell r="R101">
            <v>29989344</v>
          </cell>
        </row>
        <row r="102">
          <cell r="A102" t="str">
            <v>2.7.12</v>
          </cell>
          <cell r="B102" t="str">
            <v>Relleno con material filtrante extendida, humedecida
y compactada</v>
          </cell>
          <cell r="C102" t="str">
            <v>m3</v>
          </cell>
          <cell r="D102">
            <v>32</v>
          </cell>
          <cell r="E102">
            <v>138633</v>
          </cell>
          <cell r="F102">
            <v>4436256</v>
          </cell>
          <cell r="G102">
            <v>38.4</v>
          </cell>
          <cell r="H102">
            <v>138633</v>
          </cell>
          <cell r="I102">
            <v>5323507.2</v>
          </cell>
          <cell r="J102">
            <v>143041.5294</v>
          </cell>
          <cell r="K102">
            <v>5492794.72896</v>
          </cell>
          <cell r="L102">
            <v>148534.32412896</v>
          </cell>
          <cell r="M102">
            <v>5703718.0465520639</v>
          </cell>
          <cell r="N102">
            <v>148534.32412896</v>
          </cell>
          <cell r="O102">
            <v>5703718.0465520639</v>
          </cell>
          <cell r="P102">
            <v>32</v>
          </cell>
          <cell r="Q102">
            <v>138633</v>
          </cell>
          <cell r="R102">
            <v>4436256</v>
          </cell>
        </row>
        <row r="103">
          <cell r="A103" t="str">
            <v>2.7.13</v>
          </cell>
          <cell r="B103" t="str">
            <v>Transporte en volqueta, material de excavacion,
derrumbes y demoliciones</v>
          </cell>
          <cell r="C103" t="str">
            <v>m3/kg</v>
          </cell>
          <cell r="D103">
            <v>978</v>
          </cell>
          <cell r="E103">
            <v>1429</v>
          </cell>
          <cell r="F103">
            <v>1397562</v>
          </cell>
          <cell r="G103">
            <v>7824</v>
          </cell>
          <cell r="H103">
            <v>1445</v>
          </cell>
          <cell r="I103">
            <v>11305680</v>
          </cell>
          <cell r="J103">
            <v>1490.951</v>
          </cell>
          <cell r="K103">
            <v>11665200.624</v>
          </cell>
          <cell r="L103">
            <v>1548.2035184000001</v>
          </cell>
          <cell r="M103">
            <v>12113144.327961601</v>
          </cell>
          <cell r="N103">
            <v>1548.2035184000001</v>
          </cell>
          <cell r="O103">
            <v>12113144.327961601</v>
          </cell>
          <cell r="P103">
            <v>978</v>
          </cell>
          <cell r="Q103">
            <v>1445</v>
          </cell>
          <cell r="R103">
            <v>1413210</v>
          </cell>
        </row>
        <row r="104">
          <cell r="A104">
            <v>3</v>
          </cell>
          <cell r="B104" t="str">
            <v>OBRAS DE AMPLIACION DE BANCA</v>
          </cell>
          <cell r="F104">
            <v>1932295633</v>
          </cell>
          <cell r="I104">
            <v>2347892961.1999998</v>
          </cell>
          <cell r="J104">
            <v>0</v>
          </cell>
          <cell r="K104">
            <v>2422555957.3661599</v>
          </cell>
          <cell r="L104">
            <v>0</v>
          </cell>
          <cell r="M104">
            <v>2515582106.1290207</v>
          </cell>
          <cell r="N104">
            <v>0</v>
          </cell>
          <cell r="O104">
            <v>3294094913.6018877</v>
          </cell>
          <cell r="P104">
            <v>0</v>
          </cell>
          <cell r="R104">
            <v>2828666692.9380102</v>
          </cell>
        </row>
        <row r="105">
          <cell r="A105" t="str">
            <v>3.1</v>
          </cell>
          <cell r="B105" t="str">
            <v>CONSTRUCCION DE TERRAPLEN PARA
ACCESO AL PUENTE K35+960 - K36+290</v>
          </cell>
          <cell r="F105">
            <v>1179169284</v>
          </cell>
          <cell r="I105">
            <v>1415002683.2</v>
          </cell>
          <cell r="J105">
            <v>0</v>
          </cell>
          <cell r="K105">
            <v>1459999768.5257602</v>
          </cell>
          <cell r="L105">
            <v>0</v>
          </cell>
          <cell r="M105">
            <v>1516063759.6371493</v>
          </cell>
          <cell r="N105">
            <v>0</v>
          </cell>
          <cell r="O105">
            <v>2287412495.2011113</v>
          </cell>
          <cell r="P105">
            <v>0</v>
          </cell>
          <cell r="R105">
            <v>1956834709.3850594</v>
          </cell>
        </row>
        <row r="106">
          <cell r="A106" t="str">
            <v>3.1.1</v>
          </cell>
          <cell r="B106" t="str">
            <v>Localizacion, replanteo y control topografico</v>
          </cell>
          <cell r="C106" t="str">
            <v>m2</v>
          </cell>
          <cell r="D106">
            <v>3744</v>
          </cell>
          <cell r="E106">
            <v>572</v>
          </cell>
          <cell r="F106">
            <v>2141568</v>
          </cell>
          <cell r="G106">
            <v>4492</v>
          </cell>
          <cell r="H106">
            <v>572</v>
          </cell>
          <cell r="I106">
            <v>2569424</v>
          </cell>
          <cell r="J106">
            <v>590.18960000000004</v>
          </cell>
          <cell r="K106">
            <v>2651131.6832000003</v>
          </cell>
          <cell r="L106">
            <v>612.85288064000008</v>
          </cell>
          <cell r="M106">
            <v>2752935.1398348804</v>
          </cell>
          <cell r="N106">
            <v>612.85288064000008</v>
          </cell>
          <cell r="O106">
            <v>2752935.1398348804</v>
          </cell>
          <cell r="P106">
            <v>3744</v>
          </cell>
          <cell r="Q106">
            <v>572</v>
          </cell>
          <cell r="R106">
            <v>2141568</v>
          </cell>
        </row>
        <row r="107">
          <cell r="A107" t="str">
            <v>3.1.2</v>
          </cell>
          <cell r="B107" t="str">
            <v>Suministro, llenado e instalacion de sacos con
material de subbase</v>
          </cell>
          <cell r="C107" t="str">
            <v>un</v>
          </cell>
          <cell r="D107">
            <v>16224</v>
          </cell>
          <cell r="E107">
            <v>3703</v>
          </cell>
          <cell r="F107">
            <v>60077472</v>
          </cell>
          <cell r="G107">
            <v>19468.8</v>
          </cell>
          <cell r="H107">
            <v>3703</v>
          </cell>
          <cell r="I107">
            <v>72092966.399999991</v>
          </cell>
          <cell r="J107">
            <v>3820.7554</v>
          </cell>
          <cell r="K107">
            <v>74385522.731519997</v>
          </cell>
          <cell r="L107">
            <v>3967.47240736</v>
          </cell>
          <cell r="M107">
            <v>77241926.804410368</v>
          </cell>
          <cell r="N107">
            <v>3967.47240736</v>
          </cell>
          <cell r="O107">
            <v>77241926.804410368</v>
          </cell>
          <cell r="P107">
            <v>16224</v>
          </cell>
          <cell r="Q107">
            <v>3703</v>
          </cell>
          <cell r="R107">
            <v>60077472</v>
          </cell>
        </row>
        <row r="108">
          <cell r="A108" t="str">
            <v>3.1.3</v>
          </cell>
          <cell r="B108" t="str">
            <v>Mejoramiento sub rasante con piedra rajon extendida,
con transporte</v>
          </cell>
          <cell r="C108" t="str">
            <v>m3</v>
          </cell>
          <cell r="D108">
            <v>689</v>
          </cell>
          <cell r="E108">
            <v>132502</v>
          </cell>
          <cell r="F108">
            <v>91293878</v>
          </cell>
          <cell r="G108">
            <v>826.8</v>
          </cell>
          <cell r="H108">
            <v>132502</v>
          </cell>
          <cell r="I108">
            <v>109552653.59999999</v>
          </cell>
          <cell r="J108">
            <v>136715.56359999999</v>
          </cell>
          <cell r="K108">
            <v>113036427.98447999</v>
          </cell>
          <cell r="L108">
            <v>141965.44124223999</v>
          </cell>
          <cell r="M108">
            <v>117377026.81908402</v>
          </cell>
          <cell r="N108">
            <v>193404.29405038877</v>
          </cell>
          <cell r="O108">
            <v>159906670.32086143</v>
          </cell>
          <cell r="P108">
            <v>689</v>
          </cell>
          <cell r="Q108">
            <v>193404.29405038877</v>
          </cell>
          <cell r="R108">
            <v>133255558.60071786</v>
          </cell>
          <cell r="S108">
            <v>42529643.501777411</v>
          </cell>
          <cell r="T108">
            <v>50354016.720861435</v>
          </cell>
          <cell r="U108" t="str">
            <v>El presupuesto calculado por O&amp;P se encuentra por encima del presentado a la ART y de la proyección</v>
          </cell>
        </row>
        <row r="109">
          <cell r="A109" t="str">
            <v>3.1.4</v>
          </cell>
          <cell r="B109" t="str">
            <v>Relleno para terraplen de acceso, suministro y
compactado</v>
          </cell>
          <cell r="C109" t="str">
            <v>m3</v>
          </cell>
          <cell r="D109">
            <v>5011</v>
          </cell>
          <cell r="E109">
            <v>54462</v>
          </cell>
          <cell r="F109">
            <v>272909082</v>
          </cell>
          <cell r="G109">
            <v>6013.2</v>
          </cell>
          <cell r="H109">
            <v>54462</v>
          </cell>
          <cell r="I109">
            <v>327490898.39999998</v>
          </cell>
          <cell r="J109">
            <v>56193.891600000003</v>
          </cell>
          <cell r="K109">
            <v>337905108.96912003</v>
          </cell>
          <cell r="L109">
            <v>58351.737037440005</v>
          </cell>
          <cell r="M109">
            <v>350880665.15353423</v>
          </cell>
          <cell r="N109">
            <v>168156.47340525241</v>
          </cell>
          <cell r="O109">
            <v>1011158505.8804638</v>
          </cell>
          <cell r="P109">
            <v>5011</v>
          </cell>
          <cell r="Q109">
            <v>168156.47340525241</v>
          </cell>
          <cell r="R109">
            <v>842632088.23371983</v>
          </cell>
          <cell r="S109">
            <v>660277840.72692966</v>
          </cell>
          <cell r="T109">
            <v>683667607.48046386</v>
          </cell>
          <cell r="U109" t="str">
            <v>El valor unitario del APU O&amp;P se incrementa debido al transporte del material seleccionado para relleno. En el APU de P&amp;D solo se contemplan 4km de transporte y las canteras se encuentran a 90km</v>
          </cell>
        </row>
        <row r="110">
          <cell r="A110" t="str">
            <v>3.1.5</v>
          </cell>
          <cell r="B110" t="str">
            <v>Relleno con material filtrante extendida, humedecida
y compactada</v>
          </cell>
          <cell r="C110" t="str">
            <v>m3</v>
          </cell>
          <cell r="D110">
            <v>1324</v>
          </cell>
          <cell r="E110">
            <v>138633</v>
          </cell>
          <cell r="F110">
            <v>183550092</v>
          </cell>
          <cell r="G110">
            <v>1588.8</v>
          </cell>
          <cell r="H110">
            <v>138633</v>
          </cell>
          <cell r="I110">
            <v>220260110.40000001</v>
          </cell>
          <cell r="J110">
            <v>143041.5294</v>
          </cell>
          <cell r="K110">
            <v>227264381.91071999</v>
          </cell>
          <cell r="L110">
            <v>148534.32412896</v>
          </cell>
          <cell r="M110">
            <v>235991334.17609164</v>
          </cell>
          <cell r="N110">
            <v>202597.20410042934</v>
          </cell>
          <cell r="O110">
            <v>321886437.87476212</v>
          </cell>
          <cell r="P110">
            <v>1324</v>
          </cell>
          <cell r="Q110">
            <v>202597.20410042934</v>
          </cell>
          <cell r="R110">
            <v>268238698.22896844</v>
          </cell>
          <cell r="S110">
            <v>85895103.698670477</v>
          </cell>
          <cell r="T110">
            <v>101626327.47476211</v>
          </cell>
          <cell r="U110" t="str">
            <v>El valor del material filtrante es mayor en el APU O&amp;P con respecto al valor del APU P&amp;D 502. La distancia a la cantera es de 90km, no de 68km como se contempla por P&amp;D. El valor de los equipos se incrementa</v>
          </cell>
        </row>
        <row r="111">
          <cell r="A111" t="str">
            <v>3.1.6</v>
          </cell>
          <cell r="B111" t="str">
            <v>Manto geotextil tejido R-41Kn/m para muro tierra
armada</v>
          </cell>
          <cell r="C111" t="str">
            <v>m2</v>
          </cell>
          <cell r="D111">
            <v>12816</v>
          </cell>
          <cell r="E111">
            <v>9508</v>
          </cell>
          <cell r="F111">
            <v>121854528</v>
          </cell>
          <cell r="G111">
            <v>15379.2</v>
          </cell>
          <cell r="H111">
            <v>9508</v>
          </cell>
          <cell r="I111">
            <v>146225433.59999999</v>
          </cell>
          <cell r="J111">
            <v>9810.3544000000002</v>
          </cell>
          <cell r="K111">
            <v>150875402.38848001</v>
          </cell>
          <cell r="L111">
            <v>10187.07200896</v>
          </cell>
          <cell r="M111">
            <v>156669017.84019765</v>
          </cell>
          <cell r="N111">
            <v>10911.261816094366</v>
          </cell>
          <cell r="O111">
            <v>167806477.72207847</v>
          </cell>
          <cell r="P111">
            <v>18716</v>
          </cell>
          <cell r="Q111">
            <v>10911.261816094366</v>
          </cell>
          <cell r="R111">
            <v>204215176.15002215</v>
          </cell>
          <cell r="S111">
            <v>11137459.88188082</v>
          </cell>
          <cell r="T111">
            <v>21581044.122078478</v>
          </cell>
          <cell r="U111" t="str">
            <v>El valor del Geotextil Tejido es mayor en el APU O&amp;P. Se considera un rendimiento mayor que con respecto al APU P&amp;D 1228</v>
          </cell>
        </row>
        <row r="112">
          <cell r="A112" t="str">
            <v>3.1.7</v>
          </cell>
          <cell r="B112" t="str">
            <v>Manto Geotextil no tejido 1600, 467kn</v>
          </cell>
          <cell r="C112" t="str">
            <v>m2</v>
          </cell>
          <cell r="D112">
            <v>6912</v>
          </cell>
          <cell r="E112">
            <v>8344</v>
          </cell>
          <cell r="F112">
            <v>57673728</v>
          </cell>
          <cell r="G112">
            <v>8294.4</v>
          </cell>
          <cell r="H112">
            <v>8344</v>
          </cell>
          <cell r="I112">
            <v>69208473.599999994</v>
          </cell>
          <cell r="J112">
            <v>8609.3392000000003</v>
          </cell>
          <cell r="K112">
            <v>71409303.060479999</v>
          </cell>
          <cell r="L112">
            <v>8939.9378252799997</v>
          </cell>
          <cell r="M112">
            <v>74151420.298002422</v>
          </cell>
          <cell r="N112">
            <v>8939.9378252799997</v>
          </cell>
          <cell r="O112">
            <v>74151420.298002422</v>
          </cell>
          <cell r="P112">
            <v>6912</v>
          </cell>
          <cell r="Q112">
            <v>8344</v>
          </cell>
          <cell r="R112">
            <v>57673728</v>
          </cell>
        </row>
        <row r="113">
          <cell r="A113" t="str">
            <v>3.1.8</v>
          </cell>
          <cell r="B113" t="str">
            <v>Cubrir talud con geomanto permanente de
polypropileno y fajina</v>
          </cell>
          <cell r="C113" t="str">
            <v>m2</v>
          </cell>
          <cell r="D113">
            <v>812</v>
          </cell>
          <cell r="E113">
            <v>69045</v>
          </cell>
          <cell r="F113">
            <v>56064540</v>
          </cell>
          <cell r="G113">
            <v>974.4</v>
          </cell>
          <cell r="H113">
            <v>69045</v>
          </cell>
          <cell r="I113">
            <v>67277448</v>
          </cell>
          <cell r="J113">
            <v>71240.631000000008</v>
          </cell>
          <cell r="K113">
            <v>69416870.846400008</v>
          </cell>
          <cell r="L113">
            <v>73976.271230400002</v>
          </cell>
          <cell r="M113">
            <v>72082478.686901763</v>
          </cell>
          <cell r="N113">
            <v>73976.271230400002</v>
          </cell>
          <cell r="O113">
            <v>72082478.686901763</v>
          </cell>
          <cell r="P113">
            <v>812</v>
          </cell>
          <cell r="Q113">
            <v>69045</v>
          </cell>
          <cell r="R113">
            <v>56064540</v>
          </cell>
        </row>
        <row r="114">
          <cell r="A114" t="str">
            <v>3.1.9</v>
          </cell>
          <cell r="B114" t="str">
            <v>Gaviones revestidos por dos caras, muro de
confinamiento</v>
          </cell>
          <cell r="C114" t="str">
            <v>m3</v>
          </cell>
          <cell r="D114">
            <v>605</v>
          </cell>
          <cell r="E114">
            <v>524748</v>
          </cell>
          <cell r="F114">
            <v>317472540</v>
          </cell>
          <cell r="G114">
            <v>726</v>
          </cell>
          <cell r="H114">
            <v>524748</v>
          </cell>
          <cell r="I114">
            <v>380967048</v>
          </cell>
          <cell r="J114">
            <v>541434.98640000005</v>
          </cell>
          <cell r="K114">
            <v>393081800.12640005</v>
          </cell>
          <cell r="L114">
            <v>562226.08987776004</v>
          </cell>
          <cell r="M114">
            <v>408176141.25125378</v>
          </cell>
          <cell r="N114">
            <v>522981.85813492764</v>
          </cell>
          <cell r="O114">
            <v>379684829.00595748</v>
          </cell>
          <cell r="P114">
            <v>605</v>
          </cell>
          <cell r="Q114">
            <v>522981.85813492764</v>
          </cell>
          <cell r="R114">
            <v>316404024.17163122</v>
          </cell>
          <cell r="S114">
            <v>-28491312.245296299</v>
          </cell>
          <cell r="T114">
            <v>-1282218.9940425158</v>
          </cell>
          <cell r="U114" t="str">
            <v>El APU P&amp;D 1002 presenta un valor mayor por el valor del concreto.</v>
          </cell>
        </row>
        <row r="115">
          <cell r="A115" t="str">
            <v>3.1.10</v>
          </cell>
          <cell r="B115" t="str">
            <v>Tuberia pvc Ø4" sanitario, para drenar</v>
          </cell>
          <cell r="C115" t="str">
            <v>m</v>
          </cell>
          <cell r="D115">
            <v>116</v>
          </cell>
          <cell r="E115">
            <v>30716</v>
          </cell>
          <cell r="F115">
            <v>3563056</v>
          </cell>
          <cell r="G115">
            <v>139.19999999999999</v>
          </cell>
          <cell r="H115">
            <v>30716</v>
          </cell>
          <cell r="I115">
            <v>4275667.1999999993</v>
          </cell>
          <cell r="J115">
            <v>31692.768800000002</v>
          </cell>
          <cell r="K115">
            <v>4411633.4169600001</v>
          </cell>
          <cell r="L115">
            <v>32909.771121919999</v>
          </cell>
          <cell r="M115">
            <v>4581040.1401712634</v>
          </cell>
          <cell r="N115">
            <v>32909.771121919999</v>
          </cell>
          <cell r="O115">
            <v>4581040.1401712634</v>
          </cell>
          <cell r="P115">
            <v>116</v>
          </cell>
          <cell r="Q115">
            <v>30716</v>
          </cell>
          <cell r="R115">
            <v>3563056</v>
          </cell>
        </row>
        <row r="116">
          <cell r="A116" t="str">
            <v>3.1.11</v>
          </cell>
          <cell r="B116" t="str">
            <v>Cunetas en sacos (120x240cm) rellenos con
suelo/cemento 3:1:1 material seleccionado de
la excavacion</v>
          </cell>
          <cell r="C116" t="str">
            <v>m</v>
          </cell>
          <cell r="D116">
            <v>240</v>
          </cell>
          <cell r="E116">
            <v>52370</v>
          </cell>
          <cell r="F116">
            <v>12568800</v>
          </cell>
          <cell r="G116">
            <v>288</v>
          </cell>
          <cell r="H116">
            <v>52370</v>
          </cell>
          <cell r="I116">
            <v>15082560</v>
          </cell>
          <cell r="J116">
            <v>54035.366000000002</v>
          </cell>
          <cell r="K116">
            <v>15562185.408</v>
          </cell>
          <cell r="L116">
            <v>56110.3240544</v>
          </cell>
          <cell r="M116">
            <v>16159773.327667199</v>
          </cell>
          <cell r="N116">
            <v>56110.3240544</v>
          </cell>
          <cell r="O116">
            <v>16159773.327667199</v>
          </cell>
          <cell r="P116">
            <v>240</v>
          </cell>
          <cell r="Q116">
            <v>52370</v>
          </cell>
          <cell r="R116">
            <v>12568800</v>
          </cell>
        </row>
        <row r="117">
          <cell r="A117" t="str">
            <v>3.2</v>
          </cell>
          <cell r="B117" t="str">
            <v>MURO EN CONCRETO K36+035 - K36+043 (son 2)</v>
          </cell>
          <cell r="F117">
            <v>216111000</v>
          </cell>
          <cell r="I117">
            <v>269555916</v>
          </cell>
          <cell r="J117">
            <v>0</v>
          </cell>
          <cell r="K117">
            <v>278127794.12880003</v>
          </cell>
          <cell r="L117">
            <v>0</v>
          </cell>
          <cell r="M117">
            <v>288807901.42334592</v>
          </cell>
          <cell r="N117">
            <v>0</v>
          </cell>
          <cell r="O117">
            <v>288589833.44422859</v>
          </cell>
          <cell r="P117">
            <v>0</v>
          </cell>
          <cell r="R117">
            <v>230694798.2127004</v>
          </cell>
        </row>
        <row r="118">
          <cell r="A118" t="str">
            <v>3.2.1</v>
          </cell>
          <cell r="B118" t="str">
            <v>Localizacion, replanteo y control topografico</v>
          </cell>
          <cell r="C118" t="str">
            <v>m2</v>
          </cell>
          <cell r="D118">
            <v>71</v>
          </cell>
          <cell r="E118">
            <v>572</v>
          </cell>
          <cell r="F118">
            <v>40612</v>
          </cell>
          <cell r="G118">
            <v>85.2</v>
          </cell>
          <cell r="H118">
            <v>572</v>
          </cell>
          <cell r="I118">
            <v>48734.400000000001</v>
          </cell>
          <cell r="J118">
            <v>590.18960000000004</v>
          </cell>
          <cell r="K118">
            <v>50284.153920000004</v>
          </cell>
          <cell r="L118">
            <v>612.85288064000008</v>
          </cell>
          <cell r="M118">
            <v>52215.065430528011</v>
          </cell>
          <cell r="N118">
            <v>612.85288064000008</v>
          </cell>
          <cell r="O118">
            <v>52215.065430528011</v>
          </cell>
          <cell r="P118">
            <v>71</v>
          </cell>
          <cell r="Q118">
            <v>572</v>
          </cell>
          <cell r="R118">
            <v>40612</v>
          </cell>
        </row>
        <row r="119">
          <cell r="A119" t="str">
            <v>3.2.2</v>
          </cell>
          <cell r="B119" t="str">
            <v>Excavacion para estructuras con maquina, incluye
carge</v>
          </cell>
          <cell r="C119" t="str">
            <v>m3</v>
          </cell>
          <cell r="D119">
            <v>144</v>
          </cell>
          <cell r="E119">
            <v>7852</v>
          </cell>
          <cell r="F119">
            <v>1130688</v>
          </cell>
          <cell r="G119">
            <v>172.8</v>
          </cell>
          <cell r="H119">
            <v>14507</v>
          </cell>
          <cell r="I119">
            <v>2506809.6</v>
          </cell>
          <cell r="J119">
            <v>14968.322600000001</v>
          </cell>
          <cell r="K119">
            <v>2586526.1452800003</v>
          </cell>
          <cell r="L119">
            <v>15543.106187840001</v>
          </cell>
          <cell r="M119">
            <v>2685848.7492587524</v>
          </cell>
          <cell r="N119">
            <v>15543.106187840001</v>
          </cell>
          <cell r="O119">
            <v>2685848.7492587524</v>
          </cell>
          <cell r="P119">
            <v>144</v>
          </cell>
          <cell r="Q119">
            <v>14507</v>
          </cell>
          <cell r="R119">
            <v>2089008</v>
          </cell>
        </row>
        <row r="120">
          <cell r="A120" t="str">
            <v>3.2.3</v>
          </cell>
          <cell r="B120" t="str">
            <v>Solado en concreto 17,5mpa</v>
          </cell>
          <cell r="C120" t="str">
            <v>m3</v>
          </cell>
          <cell r="D120">
            <v>7</v>
          </cell>
          <cell r="E120">
            <v>589587</v>
          </cell>
          <cell r="F120">
            <v>4127109</v>
          </cell>
          <cell r="G120">
            <v>8.4</v>
          </cell>
          <cell r="H120">
            <v>589587</v>
          </cell>
          <cell r="I120">
            <v>4952530.8</v>
          </cell>
          <cell r="J120">
            <v>608335.86660000007</v>
          </cell>
          <cell r="K120">
            <v>5110021.2794400007</v>
          </cell>
          <cell r="L120">
            <v>631695.96387744008</v>
          </cell>
          <cell r="M120">
            <v>5306246.0965704964</v>
          </cell>
          <cell r="N120">
            <v>631695.96387744008</v>
          </cell>
          <cell r="O120">
            <v>5306246.0965704964</v>
          </cell>
          <cell r="P120">
            <v>7</v>
          </cell>
          <cell r="Q120">
            <v>440280.393001622</v>
          </cell>
          <cell r="R120">
            <v>3081962.7510113539</v>
          </cell>
        </row>
        <row r="121">
          <cell r="A121" t="str">
            <v>3.2.4</v>
          </cell>
          <cell r="B121" t="str">
            <v>Muro pantalla en concreto 24,5mpa</v>
          </cell>
          <cell r="C121" t="str">
            <v>m3</v>
          </cell>
          <cell r="D121">
            <v>32</v>
          </cell>
          <cell r="E121">
            <v>873830</v>
          </cell>
          <cell r="F121">
            <v>27962560</v>
          </cell>
          <cell r="G121">
            <v>38.4</v>
          </cell>
          <cell r="H121">
            <v>873830</v>
          </cell>
          <cell r="I121">
            <v>33555072</v>
          </cell>
          <cell r="J121">
            <v>901617.79399999999</v>
          </cell>
          <cell r="K121">
            <v>34622123.2896</v>
          </cell>
          <cell r="L121">
            <v>936239.91728960001</v>
          </cell>
          <cell r="M121">
            <v>35951612.823920637</v>
          </cell>
          <cell r="N121">
            <v>1117085.8462995347</v>
          </cell>
          <cell r="O121">
            <v>42896096.497902133</v>
          </cell>
          <cell r="P121">
            <v>32</v>
          </cell>
          <cell r="Q121">
            <v>1117085.8462995347</v>
          </cell>
          <cell r="R121">
            <v>35746747.081585109</v>
          </cell>
          <cell r="S121">
            <v>6944483.6739814952</v>
          </cell>
          <cell r="T121">
            <v>9341024.4979021326</v>
          </cell>
          <cell r="U121" t="str">
            <v>El precio del concreto de 24Mpa es mayor en el APU de P&amp;D que en el del O&amp;P.</v>
          </cell>
        </row>
        <row r="122">
          <cell r="A122" t="str">
            <v>3.2.5</v>
          </cell>
          <cell r="B122" t="str">
            <v>Concreto 24,5 Mpa para zapatas, vigas y
dentellones</v>
          </cell>
          <cell r="C122" t="str">
            <v>m3</v>
          </cell>
          <cell r="D122">
            <v>39</v>
          </cell>
          <cell r="E122">
            <v>817834</v>
          </cell>
          <cell r="F122">
            <v>31895526</v>
          </cell>
          <cell r="G122">
            <v>46.8</v>
          </cell>
          <cell r="H122">
            <v>817834</v>
          </cell>
          <cell r="I122">
            <v>38274631.199999996</v>
          </cell>
          <cell r="J122">
            <v>843841.12120000005</v>
          </cell>
          <cell r="K122">
            <v>39491764.472159997</v>
          </cell>
          <cell r="L122">
            <v>876244.62025408004</v>
          </cell>
          <cell r="M122">
            <v>41008248.227890946</v>
          </cell>
          <cell r="N122">
            <v>1117085.8462995347</v>
          </cell>
          <cell r="O122">
            <v>52279617.606818222</v>
          </cell>
          <cell r="P122">
            <v>39</v>
          </cell>
          <cell r="Q122">
            <v>1117085.8462995347</v>
          </cell>
          <cell r="R122">
            <v>43566348.00568185</v>
          </cell>
          <cell r="S122">
            <v>11271369.378927276</v>
          </cell>
          <cell r="T122">
            <v>14004986.406818226</v>
          </cell>
          <cell r="U122" t="str">
            <v>El precio del concreto de 24Mpa es mayor en el APU de P&amp;D que en el del O&amp;P.</v>
          </cell>
        </row>
        <row r="123">
          <cell r="A123" t="str">
            <v>3.2.6</v>
          </cell>
          <cell r="B123" t="str">
            <v>Acero de refuerzo 4.200kg/cm2 (60.000psi) corte,
figurado y colocacion</v>
          </cell>
          <cell r="C123" t="str">
            <v>kg</v>
          </cell>
          <cell r="D123">
            <v>4665</v>
          </cell>
          <cell r="E123">
            <v>5073</v>
          </cell>
          <cell r="F123">
            <v>23665545</v>
          </cell>
          <cell r="G123">
            <v>5598</v>
          </cell>
          <cell r="H123">
            <v>5171</v>
          </cell>
          <cell r="I123">
            <v>28947258</v>
          </cell>
          <cell r="J123">
            <v>5335.4378000000006</v>
          </cell>
          <cell r="K123">
            <v>29867780.804400004</v>
          </cell>
          <cell r="L123">
            <v>5540.3186115200006</v>
          </cell>
          <cell r="M123">
            <v>31014703.587288965</v>
          </cell>
          <cell r="N123">
            <v>5374.2028382120807</v>
          </cell>
          <cell r="O123">
            <v>30084787.488311227</v>
          </cell>
          <cell r="P123">
            <v>4665</v>
          </cell>
          <cell r="Q123">
            <v>5374.2028382120807</v>
          </cell>
          <cell r="R123">
            <v>25070656.240259357</v>
          </cell>
          <cell r="S123">
            <v>-929916.09897773713</v>
          </cell>
          <cell r="T123">
            <v>1137529.4883112274</v>
          </cell>
          <cell r="U123" t="str">
            <v>En el APU O&amp;P se incluye retrocargador para descargue del hierro en obra. Se contempla un rendimiento mayor que en el APU P&amp;D 1701.</v>
          </cell>
        </row>
        <row r="124">
          <cell r="A124" t="str">
            <v>3.2.7</v>
          </cell>
          <cell r="B124" t="str">
            <v>Tubo pvc Ø2´´ sanitario, para paso de lloraderos</v>
          </cell>
          <cell r="C124" t="str">
            <v>m</v>
          </cell>
          <cell r="D124">
            <v>16</v>
          </cell>
          <cell r="E124">
            <v>11330</v>
          </cell>
          <cell r="F124">
            <v>181280</v>
          </cell>
          <cell r="G124">
            <v>19.2</v>
          </cell>
          <cell r="H124">
            <v>11330</v>
          </cell>
          <cell r="I124">
            <v>217536</v>
          </cell>
          <cell r="J124">
            <v>11690.294</v>
          </cell>
          <cell r="K124">
            <v>224453.64479999998</v>
          </cell>
          <cell r="L124">
            <v>12139.2012896</v>
          </cell>
          <cell r="M124">
            <v>233072.66476031998</v>
          </cell>
          <cell r="N124">
            <v>12139.2012896</v>
          </cell>
          <cell r="O124">
            <v>233072.66476031998</v>
          </cell>
          <cell r="P124">
            <v>16</v>
          </cell>
          <cell r="Q124">
            <v>11330</v>
          </cell>
          <cell r="R124">
            <v>181280</v>
          </cell>
        </row>
        <row r="125">
          <cell r="A125" t="str">
            <v>3.2.8</v>
          </cell>
          <cell r="B125" t="str">
            <v>Tuberia perforada pvc Ø4" corrugada para filtro
horizontal, instalado</v>
          </cell>
          <cell r="C125" t="str">
            <v>m</v>
          </cell>
          <cell r="D125">
            <v>16</v>
          </cell>
          <cell r="E125">
            <v>26832</v>
          </cell>
          <cell r="F125">
            <v>429312</v>
          </cell>
          <cell r="G125">
            <v>19.2</v>
          </cell>
          <cell r="H125">
            <v>27763</v>
          </cell>
          <cell r="I125">
            <v>533049.59999999998</v>
          </cell>
          <cell r="J125">
            <v>28645.863400000002</v>
          </cell>
          <cell r="K125">
            <v>550000.57727999997</v>
          </cell>
          <cell r="L125">
            <v>29745.864554560001</v>
          </cell>
          <cell r="M125">
            <v>571120.599447552</v>
          </cell>
          <cell r="N125">
            <v>29745.864554560001</v>
          </cell>
          <cell r="O125">
            <v>571120.599447552</v>
          </cell>
          <cell r="P125">
            <v>16</v>
          </cell>
          <cell r="Q125">
            <v>27763</v>
          </cell>
          <cell r="R125">
            <v>444208</v>
          </cell>
        </row>
        <row r="126">
          <cell r="A126" t="str">
            <v>3.2.9</v>
          </cell>
          <cell r="B126" t="str">
            <v>Micropilotes en concreto 28 Mpa Ø40cm + refuerzo
+ excavacion + despuntar</v>
          </cell>
          <cell r="C126" t="str">
            <v>m</v>
          </cell>
          <cell r="D126">
            <v>168</v>
          </cell>
          <cell r="E126">
            <v>697444</v>
          </cell>
          <cell r="F126">
            <v>117170592</v>
          </cell>
          <cell r="G126">
            <v>201.6</v>
          </cell>
          <cell r="H126">
            <v>697444</v>
          </cell>
          <cell r="I126">
            <v>140604710.40000001</v>
          </cell>
          <cell r="J126">
            <v>719622.71920000005</v>
          </cell>
          <cell r="K126">
            <v>145075940.19071999</v>
          </cell>
          <cell r="L126">
            <v>747256.23161728005</v>
          </cell>
          <cell r="M126">
            <v>150646856.29404366</v>
          </cell>
          <cell r="N126">
            <v>660430.81032239716</v>
          </cell>
          <cell r="O126">
            <v>133142851.36099526</v>
          </cell>
          <cell r="P126">
            <v>168</v>
          </cell>
          <cell r="Q126">
            <v>660430.81032239716</v>
          </cell>
          <cell r="R126">
            <v>110952376.13416272</v>
          </cell>
          <cell r="S126">
            <v>-17504004.933048397</v>
          </cell>
          <cell r="T126">
            <v>-7461859.0390047431</v>
          </cell>
          <cell r="U126" t="str">
            <v xml:space="preserve">Se encuentra un gran diferencia por el precio del concreto de P&amp;D con respecto al precio del concreto cotizado por O&amp;P. Esto se debe a que P&amp;D contempla que el concreto es hecho en sitio. </v>
          </cell>
        </row>
        <row r="127">
          <cell r="A127" t="str">
            <v>3.2.10</v>
          </cell>
          <cell r="B127" t="str">
            <v>Manto Geotextil no tejido 1600, 467kn</v>
          </cell>
          <cell r="C127" t="str">
            <v>m2</v>
          </cell>
          <cell r="D127">
            <v>194</v>
          </cell>
          <cell r="E127">
            <v>8344</v>
          </cell>
          <cell r="F127">
            <v>1618736</v>
          </cell>
          <cell r="G127">
            <v>232.8</v>
          </cell>
          <cell r="H127">
            <v>8344</v>
          </cell>
          <cell r="I127">
            <v>1942483.2000000002</v>
          </cell>
          <cell r="J127">
            <v>8609.3392000000003</v>
          </cell>
          <cell r="K127">
            <v>2004254.1657600002</v>
          </cell>
          <cell r="L127">
            <v>8939.9378252799997</v>
          </cell>
          <cell r="M127">
            <v>2081217.525725184</v>
          </cell>
          <cell r="N127">
            <v>8939.9378252799997</v>
          </cell>
          <cell r="O127">
            <v>2081217.525725184</v>
          </cell>
          <cell r="P127">
            <v>194</v>
          </cell>
          <cell r="Q127">
            <v>8344</v>
          </cell>
          <cell r="R127">
            <v>1618736</v>
          </cell>
        </row>
        <row r="128">
          <cell r="A128" t="str">
            <v>3.2.11</v>
          </cell>
          <cell r="B128" t="str">
            <v>Relleno con material filtrante extendida, humedecida
y compactada</v>
          </cell>
          <cell r="C128" t="str">
            <v>m3</v>
          </cell>
          <cell r="D128">
            <v>48</v>
          </cell>
          <cell r="E128">
            <v>138633</v>
          </cell>
          <cell r="F128">
            <v>6654384</v>
          </cell>
          <cell r="G128">
            <v>57.6</v>
          </cell>
          <cell r="H128">
            <v>138633</v>
          </cell>
          <cell r="I128">
            <v>7985260.7999999998</v>
          </cell>
          <cell r="J128">
            <v>143041.5294</v>
          </cell>
          <cell r="K128">
            <v>8239192.09344</v>
          </cell>
          <cell r="L128">
            <v>148534.32412896</v>
          </cell>
          <cell r="M128">
            <v>8555577.0698280968</v>
          </cell>
          <cell r="N128">
            <v>148534.32412896</v>
          </cell>
          <cell r="O128">
            <v>8555577.0698280968</v>
          </cell>
          <cell r="P128">
            <v>48</v>
          </cell>
          <cell r="Q128">
            <v>138633</v>
          </cell>
          <cell r="R128">
            <v>6654384</v>
          </cell>
        </row>
        <row r="129">
          <cell r="A129" t="str">
            <v>3.2.12</v>
          </cell>
          <cell r="B129" t="str">
            <v>Transporte en volqueta, material de excavacion,
derrumbes y demoliciones</v>
          </cell>
          <cell r="C129" t="str">
            <v>m3/kg</v>
          </cell>
          <cell r="D129">
            <v>864</v>
          </cell>
          <cell r="E129">
            <v>1429</v>
          </cell>
          <cell r="F129">
            <v>1234656</v>
          </cell>
          <cell r="G129">
            <v>6912</v>
          </cell>
          <cell r="H129">
            <v>1445</v>
          </cell>
          <cell r="I129">
            <v>9987840</v>
          </cell>
          <cell r="J129">
            <v>1490.951</v>
          </cell>
          <cell r="K129">
            <v>10305453.312000001</v>
          </cell>
          <cell r="L129">
            <v>1548.2035184000001</v>
          </cell>
          <cell r="M129">
            <v>10701182.7191808</v>
          </cell>
          <cell r="N129">
            <v>1548.2035184000001</v>
          </cell>
          <cell r="O129">
            <v>10701182.7191808</v>
          </cell>
          <cell r="P129">
            <v>864</v>
          </cell>
          <cell r="Q129">
            <v>1445</v>
          </cell>
          <cell r="R129">
            <v>1248480</v>
          </cell>
        </row>
        <row r="130">
          <cell r="A130" t="str">
            <v>3.3</v>
          </cell>
          <cell r="B130" t="str">
            <v>MURO EN CONCRETO K36+043 - K36+107 (8
muros de Long 8m)</v>
          </cell>
          <cell r="F130">
            <v>537015349</v>
          </cell>
          <cell r="I130">
            <v>663334362</v>
          </cell>
          <cell r="J130">
            <v>0</v>
          </cell>
          <cell r="K130">
            <v>684428394.71159995</v>
          </cell>
          <cell r="L130">
            <v>0</v>
          </cell>
          <cell r="M130">
            <v>710710445.06852543</v>
          </cell>
          <cell r="N130">
            <v>0</v>
          </cell>
          <cell r="O130">
            <v>718092584.95654774</v>
          </cell>
          <cell r="P130">
            <v>0</v>
          </cell>
          <cell r="R130">
            <v>641137185.34025037</v>
          </cell>
        </row>
        <row r="131">
          <cell r="A131" t="str">
            <v>3.3.1</v>
          </cell>
          <cell r="B131" t="str">
            <v>Localizacion, replanteo y control topografico</v>
          </cell>
          <cell r="C131" t="str">
            <v>m2</v>
          </cell>
          <cell r="D131">
            <v>231</v>
          </cell>
          <cell r="E131">
            <v>572</v>
          </cell>
          <cell r="F131">
            <v>132132</v>
          </cell>
          <cell r="G131">
            <v>277.2</v>
          </cell>
          <cell r="H131">
            <v>572</v>
          </cell>
          <cell r="I131">
            <v>158558.39999999999</v>
          </cell>
          <cell r="J131">
            <v>590.18960000000004</v>
          </cell>
          <cell r="K131">
            <v>163600.55712000001</v>
          </cell>
          <cell r="L131">
            <v>612.85288064000008</v>
          </cell>
          <cell r="M131">
            <v>169882.81851340801</v>
          </cell>
          <cell r="N131">
            <v>612.85288064000008</v>
          </cell>
          <cell r="O131">
            <v>169882.81851340801</v>
          </cell>
          <cell r="P131">
            <v>231</v>
          </cell>
          <cell r="Q131">
            <v>572</v>
          </cell>
          <cell r="R131">
            <v>132132</v>
          </cell>
        </row>
        <row r="132">
          <cell r="A132" t="str">
            <v>3.3.2</v>
          </cell>
          <cell r="B132" t="str">
            <v>Excavacion para estructuras con maquina, incluye
carge</v>
          </cell>
          <cell r="C132" t="str">
            <v>m3</v>
          </cell>
          <cell r="D132">
            <v>256</v>
          </cell>
          <cell r="E132">
            <v>7852</v>
          </cell>
          <cell r="F132">
            <v>2010112</v>
          </cell>
          <cell r="G132">
            <v>307.2</v>
          </cell>
          <cell r="H132">
            <v>14507</v>
          </cell>
          <cell r="I132">
            <v>4456550.3999999994</v>
          </cell>
          <cell r="J132">
            <v>14968.322600000001</v>
          </cell>
          <cell r="K132">
            <v>4598268.7027200004</v>
          </cell>
          <cell r="L132">
            <v>15543.106187840001</v>
          </cell>
          <cell r="M132">
            <v>4774842.2209044481</v>
          </cell>
          <cell r="N132">
            <v>15543.106187840001</v>
          </cell>
          <cell r="O132">
            <v>4774842.2209044481</v>
          </cell>
          <cell r="P132">
            <v>256</v>
          </cell>
          <cell r="Q132">
            <v>14507</v>
          </cell>
          <cell r="R132">
            <v>3713792</v>
          </cell>
        </row>
        <row r="133">
          <cell r="A133" t="str">
            <v>3.3.3</v>
          </cell>
          <cell r="B133" t="str">
            <v>Solado en concreto 17,5mpa</v>
          </cell>
          <cell r="C133" t="str">
            <v>m3</v>
          </cell>
          <cell r="D133">
            <v>24</v>
          </cell>
          <cell r="E133">
            <v>589587</v>
          </cell>
          <cell r="F133">
            <v>14150088</v>
          </cell>
          <cell r="G133">
            <v>28.8</v>
          </cell>
          <cell r="H133">
            <v>589587</v>
          </cell>
          <cell r="I133">
            <v>16980105.600000001</v>
          </cell>
          <cell r="J133">
            <v>608335.86660000007</v>
          </cell>
          <cell r="K133">
            <v>17520072.958080001</v>
          </cell>
          <cell r="L133">
            <v>631695.96387744008</v>
          </cell>
          <cell r="M133">
            <v>18192843.759670276</v>
          </cell>
          <cell r="N133">
            <v>631695.96387744008</v>
          </cell>
          <cell r="O133">
            <v>18192843.759670276</v>
          </cell>
          <cell r="P133">
            <v>24</v>
          </cell>
          <cell r="Q133">
            <v>440280.393001622</v>
          </cell>
          <cell r="R133">
            <v>10566729.432038927</v>
          </cell>
        </row>
        <row r="134">
          <cell r="A134" t="str">
            <v>3.3.4</v>
          </cell>
          <cell r="B134" t="str">
            <v>Muro pantalla en concreto 24,5mpa</v>
          </cell>
          <cell r="C134" t="str">
            <v>m3</v>
          </cell>
          <cell r="D134">
            <v>77</v>
          </cell>
          <cell r="E134">
            <v>873830</v>
          </cell>
          <cell r="F134">
            <v>67284910</v>
          </cell>
          <cell r="G134">
            <v>92.4</v>
          </cell>
          <cell r="H134">
            <v>873830</v>
          </cell>
          <cell r="I134">
            <v>80741892</v>
          </cell>
          <cell r="J134">
            <v>901617.79399999999</v>
          </cell>
          <cell r="K134">
            <v>83309484.165600002</v>
          </cell>
          <cell r="L134">
            <v>936239.91728960001</v>
          </cell>
          <cell r="M134">
            <v>86508568.35755904</v>
          </cell>
          <cell r="N134">
            <v>1117085.8462995347</v>
          </cell>
          <cell r="O134">
            <v>103218732.19807701</v>
          </cell>
          <cell r="P134">
            <v>80.849999999999994</v>
          </cell>
          <cell r="Q134">
            <v>1117085.8462995347</v>
          </cell>
          <cell r="R134">
            <v>90316390.673317373</v>
          </cell>
          <cell r="S134">
            <v>16710163.840517968</v>
          </cell>
          <cell r="T134">
            <v>22476840.198077008</v>
          </cell>
          <cell r="U134" t="str">
            <v>El precio del concreto de 24Mpa es mayor en el APU de P&amp;D que en el del O&amp;P.</v>
          </cell>
        </row>
        <row r="135">
          <cell r="A135" t="str">
            <v>3.3.5</v>
          </cell>
          <cell r="B135" t="str">
            <v>Concreto 24,5 Mpa para zapatas, vigas y
dentellones</v>
          </cell>
          <cell r="C135" t="str">
            <v>m3</v>
          </cell>
          <cell r="D135">
            <v>116</v>
          </cell>
          <cell r="E135">
            <v>817834</v>
          </cell>
          <cell r="F135">
            <v>94868744</v>
          </cell>
          <cell r="G135">
            <v>139.19999999999999</v>
          </cell>
          <cell r="H135">
            <v>817834</v>
          </cell>
          <cell r="I135">
            <v>113842492.8</v>
          </cell>
          <cell r="J135">
            <v>843841.12120000005</v>
          </cell>
          <cell r="K135">
            <v>117462684.07104</v>
          </cell>
          <cell r="L135">
            <v>876244.62025408004</v>
          </cell>
          <cell r="M135">
            <v>121973251.13936794</v>
          </cell>
          <cell r="N135">
            <v>1117085.8462995347</v>
          </cell>
          <cell r="O135">
            <v>155498349.80489522</v>
          </cell>
          <cell r="P135">
            <v>168</v>
          </cell>
          <cell r="Q135">
            <v>1117085.8462995347</v>
          </cell>
          <cell r="R135">
            <v>187670422.17832184</v>
          </cell>
          <cell r="S135">
            <v>33525098.665527284</v>
          </cell>
          <cell r="T135">
            <v>41655857.004895225</v>
          </cell>
          <cell r="U135" t="str">
            <v>El precio del concreto de 24Mpa es mayor en el APU de P&amp;D que en el del O&amp;P.</v>
          </cell>
        </row>
        <row r="136">
          <cell r="A136" t="str">
            <v>3.3.6</v>
          </cell>
          <cell r="B136" t="str">
            <v>Acero de refuerzo 4.200kg/cm2 (60.000psi) corte,
figurado y colocacion</v>
          </cell>
          <cell r="C136" t="str">
            <v>kg</v>
          </cell>
          <cell r="D136">
            <v>14267</v>
          </cell>
          <cell r="E136">
            <v>5073</v>
          </cell>
          <cell r="F136">
            <v>72376491</v>
          </cell>
          <cell r="G136">
            <v>17120.400000000001</v>
          </cell>
          <cell r="H136">
            <v>5171</v>
          </cell>
          <cell r="I136">
            <v>88529588.400000006</v>
          </cell>
          <cell r="J136">
            <v>5335.4378000000006</v>
          </cell>
          <cell r="K136">
            <v>91344829.311120018</v>
          </cell>
          <cell r="L136">
            <v>5540.3186115200006</v>
          </cell>
          <cell r="M136">
            <v>94852470.756667033</v>
          </cell>
          <cell r="N136">
            <v>5374.2028382120807</v>
          </cell>
          <cell r="O136">
            <v>92008502.27132611</v>
          </cell>
          <cell r="P136">
            <v>14267</v>
          </cell>
          <cell r="Q136">
            <v>5374.2028382120807</v>
          </cell>
          <cell r="R136">
            <v>76673751.892771751</v>
          </cell>
          <cell r="S136">
            <v>-2843968.4853409231</v>
          </cell>
          <cell r="T136">
            <v>3478913.8713261038</v>
          </cell>
          <cell r="U136" t="str">
            <v>En el APU O&amp;P se incluye retrocargador para descargue del hierro en obra. Se contempla un rendimiento mayor que en el APU P&amp;D 1701.</v>
          </cell>
        </row>
        <row r="137">
          <cell r="A137" t="str">
            <v>3.3.7</v>
          </cell>
          <cell r="B137" t="str">
            <v>Tubo pvc Ø2´´ sanitario, para paso de lloraderos</v>
          </cell>
          <cell r="C137" t="str">
            <v>m</v>
          </cell>
          <cell r="D137">
            <v>64</v>
          </cell>
          <cell r="E137">
            <v>11330</v>
          </cell>
          <cell r="F137">
            <v>725120</v>
          </cell>
          <cell r="G137">
            <v>76.8</v>
          </cell>
          <cell r="H137">
            <v>11330</v>
          </cell>
          <cell r="I137">
            <v>870144</v>
          </cell>
          <cell r="J137">
            <v>11690.294</v>
          </cell>
          <cell r="K137">
            <v>897814.57919999992</v>
          </cell>
          <cell r="L137">
            <v>12139.2012896</v>
          </cell>
          <cell r="M137">
            <v>932290.65904127993</v>
          </cell>
          <cell r="N137">
            <v>12139.2012896</v>
          </cell>
          <cell r="O137">
            <v>932290.65904127993</v>
          </cell>
          <cell r="P137">
            <v>64</v>
          </cell>
          <cell r="Q137">
            <v>11330</v>
          </cell>
          <cell r="R137">
            <v>725120</v>
          </cell>
        </row>
        <row r="138">
          <cell r="A138" t="str">
            <v>3.3.8</v>
          </cell>
          <cell r="B138" t="str">
            <v>Tuberia perforada pvc Ø4" corrugada para filtro
horizontal, instalado</v>
          </cell>
          <cell r="C138" t="str">
            <v>m</v>
          </cell>
          <cell r="D138">
            <v>64</v>
          </cell>
          <cell r="E138">
            <v>26832</v>
          </cell>
          <cell r="F138">
            <v>1717248</v>
          </cell>
          <cell r="G138">
            <v>76.8</v>
          </cell>
          <cell r="H138">
            <v>27763</v>
          </cell>
          <cell r="I138">
            <v>2132198.3999999999</v>
          </cell>
          <cell r="J138">
            <v>28645.863400000002</v>
          </cell>
          <cell r="K138">
            <v>2200002.3091199999</v>
          </cell>
          <cell r="L138">
            <v>29745.864554560001</v>
          </cell>
          <cell r="M138">
            <v>2284482.397790208</v>
          </cell>
          <cell r="N138">
            <v>29745.864554560001</v>
          </cell>
          <cell r="O138">
            <v>2284482.397790208</v>
          </cell>
          <cell r="P138">
            <v>64</v>
          </cell>
          <cell r="Q138">
            <v>27763</v>
          </cell>
          <cell r="R138">
            <v>1776832</v>
          </cell>
        </row>
        <row r="139">
          <cell r="A139" t="str">
            <v>3.3.9</v>
          </cell>
          <cell r="B139" t="str">
            <v>Micropilotes en concreto 28 Mpa Ø40cm + refuerzo
+ excavacion + despuntar</v>
          </cell>
          <cell r="C139" t="str">
            <v>m</v>
          </cell>
          <cell r="D139">
            <v>384</v>
          </cell>
          <cell r="E139">
            <v>697444</v>
          </cell>
          <cell r="F139">
            <v>267818496</v>
          </cell>
          <cell r="G139">
            <v>460.8</v>
          </cell>
          <cell r="H139">
            <v>697444</v>
          </cell>
          <cell r="I139">
            <v>321382195.19999999</v>
          </cell>
          <cell r="J139">
            <v>719622.71920000005</v>
          </cell>
          <cell r="K139">
            <v>331602149.00736004</v>
          </cell>
          <cell r="L139">
            <v>747256.23161728005</v>
          </cell>
          <cell r="M139">
            <v>344335671.52924263</v>
          </cell>
          <cell r="N139">
            <v>660430.81032239716</v>
          </cell>
          <cell r="O139">
            <v>304326517.39656061</v>
          </cell>
          <cell r="P139">
            <v>384</v>
          </cell>
          <cell r="Q139">
            <v>660430.81032239716</v>
          </cell>
          <cell r="R139">
            <v>253605431.16380051</v>
          </cell>
          <cell r="S139">
            <v>-40009154.132682025</v>
          </cell>
          <cell r="T139">
            <v>-17055677.803439379</v>
          </cell>
          <cell r="U139" t="str">
            <v xml:space="preserve">Se encuentra un gran diferencia por el precio del concreto de P&amp;D con respecto al precio del concreto cotizado por O&amp;P. Esto se debe a que P&amp;D contempla que el concreto es hecho en sitio. </v>
          </cell>
        </row>
        <row r="140">
          <cell r="A140" t="str">
            <v>3.3.10</v>
          </cell>
          <cell r="B140" t="str">
            <v>Manto Geotextil no tejido 1600, 467kn</v>
          </cell>
          <cell r="C140" t="str">
            <v>m2</v>
          </cell>
          <cell r="D140">
            <v>583</v>
          </cell>
          <cell r="E140">
            <v>8344</v>
          </cell>
          <cell r="F140">
            <v>4864552</v>
          </cell>
          <cell r="G140">
            <v>699.6</v>
          </cell>
          <cell r="H140">
            <v>8344</v>
          </cell>
          <cell r="I140">
            <v>5837462.4000000004</v>
          </cell>
          <cell r="J140">
            <v>8609.3392000000003</v>
          </cell>
          <cell r="K140">
            <v>6023093.7043200005</v>
          </cell>
          <cell r="L140">
            <v>8939.9378252799997</v>
          </cell>
          <cell r="M140">
            <v>6254380.5025658878</v>
          </cell>
          <cell r="N140">
            <v>8939.9378252799997</v>
          </cell>
          <cell r="O140">
            <v>6254380.5025658878</v>
          </cell>
          <cell r="P140">
            <v>583</v>
          </cell>
          <cell r="Q140">
            <v>8344</v>
          </cell>
          <cell r="R140">
            <v>4864552</v>
          </cell>
        </row>
        <row r="141">
          <cell r="A141" t="str">
            <v>3.3.11</v>
          </cell>
          <cell r="B141" t="str">
            <v>Relleno con material filtrante extendida, humedecida
y compactada</v>
          </cell>
          <cell r="C141" t="str">
            <v>m3</v>
          </cell>
          <cell r="D141">
            <v>64</v>
          </cell>
          <cell r="E141">
            <v>138633</v>
          </cell>
          <cell r="F141">
            <v>8872512</v>
          </cell>
          <cell r="G141">
            <v>76.8</v>
          </cell>
          <cell r="H141">
            <v>138633</v>
          </cell>
          <cell r="I141">
            <v>10647014.4</v>
          </cell>
          <cell r="J141">
            <v>143041.5294</v>
          </cell>
          <cell r="K141">
            <v>10985589.45792</v>
          </cell>
          <cell r="L141">
            <v>148534.32412896</v>
          </cell>
          <cell r="M141">
            <v>11407436.093104128</v>
          </cell>
          <cell r="N141">
            <v>148534.32412896</v>
          </cell>
          <cell r="O141">
            <v>11407436.093104128</v>
          </cell>
          <cell r="P141">
            <v>64</v>
          </cell>
          <cell r="Q141">
            <v>138633</v>
          </cell>
          <cell r="R141">
            <v>8872512</v>
          </cell>
        </row>
        <row r="142">
          <cell r="A142" t="str">
            <v>3.3.12</v>
          </cell>
          <cell r="B142" t="str">
            <v>Transporte en volqueta, material de excavacion, derrumbes y demoliciones</v>
          </cell>
          <cell r="C142" t="str">
            <v>m3/kg</v>
          </cell>
          <cell r="D142">
            <v>1536</v>
          </cell>
          <cell r="E142">
            <v>1429</v>
          </cell>
          <cell r="F142">
            <v>2194944</v>
          </cell>
          <cell r="G142">
            <v>12288</v>
          </cell>
          <cell r="H142">
            <v>1445</v>
          </cell>
          <cell r="I142">
            <v>17756160</v>
          </cell>
          <cell r="J142">
            <v>1490.951</v>
          </cell>
          <cell r="K142">
            <v>18320805.888</v>
          </cell>
          <cell r="L142">
            <v>1548.2035184000001</v>
          </cell>
          <cell r="M142">
            <v>19024324.834099203</v>
          </cell>
          <cell r="N142">
            <v>1548.2035184000001</v>
          </cell>
          <cell r="O142">
            <v>19024324.834099203</v>
          </cell>
          <cell r="P142">
            <v>1536</v>
          </cell>
          <cell r="Q142">
            <v>1445</v>
          </cell>
          <cell r="R142">
            <v>2219520</v>
          </cell>
        </row>
        <row r="143">
          <cell r="A143">
            <v>4</v>
          </cell>
          <cell r="B143" t="str">
            <v>MOVIMIENTO DE TIERRAS</v>
          </cell>
          <cell r="F143">
            <v>101506782</v>
          </cell>
          <cell r="I143">
            <v>255816397.20000002</v>
          </cell>
          <cell r="J143">
            <v>0</v>
          </cell>
          <cell r="K143">
            <v>263951358.63096002</v>
          </cell>
          <cell r="L143">
            <v>0</v>
          </cell>
          <cell r="M143">
            <v>274087090.80238885</v>
          </cell>
          <cell r="N143">
            <v>0</v>
          </cell>
          <cell r="O143">
            <v>274087090.80238885</v>
          </cell>
          <cell r="P143">
            <v>0</v>
          </cell>
          <cell r="R143">
            <v>114674681</v>
          </cell>
        </row>
        <row r="144">
          <cell r="A144" t="str">
            <v>4.1</v>
          </cell>
          <cell r="B144" t="str">
            <v>Excavacion y corte en tierra con maquina, incluye
carge</v>
          </cell>
          <cell r="C144" t="str">
            <v>m3</v>
          </cell>
          <cell r="D144">
            <v>2677</v>
          </cell>
          <cell r="E144">
            <v>9660</v>
          </cell>
          <cell r="F144">
            <v>25859820</v>
          </cell>
          <cell r="G144">
            <v>3212.4</v>
          </cell>
          <cell r="H144">
            <v>14507</v>
          </cell>
          <cell r="I144">
            <v>46602286.800000004</v>
          </cell>
          <cell r="J144">
            <v>14968.322600000001</v>
          </cell>
          <cell r="K144">
            <v>48084239.520240009</v>
          </cell>
          <cell r="L144">
            <v>15543.106187840001</v>
          </cell>
          <cell r="M144">
            <v>49930674.317817219</v>
          </cell>
          <cell r="N144">
            <v>15543.106187840001</v>
          </cell>
          <cell r="O144">
            <v>49930674.317817219</v>
          </cell>
          <cell r="P144">
            <v>2677</v>
          </cell>
          <cell r="Q144">
            <v>14507</v>
          </cell>
          <cell r="R144">
            <v>38835239</v>
          </cell>
        </row>
        <row r="145">
          <cell r="A145" t="str">
            <v>4.2</v>
          </cell>
          <cell r="B145" t="str">
            <v>Transporte en volqueta, material de excavacion,
derrumbes y demoliciones</v>
          </cell>
          <cell r="C145" t="str">
            <v>m3/kg</v>
          </cell>
          <cell r="D145">
            <v>12030</v>
          </cell>
          <cell r="E145">
            <v>1429</v>
          </cell>
          <cell r="F145">
            <v>17190870</v>
          </cell>
          <cell r="G145">
            <v>96240</v>
          </cell>
          <cell r="H145">
            <v>1445</v>
          </cell>
          <cell r="I145">
            <v>139066800</v>
          </cell>
          <cell r="J145">
            <v>1490.951</v>
          </cell>
          <cell r="K145">
            <v>143489124.24000001</v>
          </cell>
          <cell r="L145">
            <v>1548.2035184000001</v>
          </cell>
          <cell r="M145">
            <v>148999106.610816</v>
          </cell>
          <cell r="N145">
            <v>1548.2035184000001</v>
          </cell>
          <cell r="O145">
            <v>148999106.610816</v>
          </cell>
          <cell r="P145">
            <v>12030</v>
          </cell>
          <cell r="Q145">
            <v>1445</v>
          </cell>
          <cell r="R145">
            <v>17383350</v>
          </cell>
        </row>
        <row r="146">
          <cell r="A146" t="str">
            <v>4.3</v>
          </cell>
          <cell r="B146" t="str">
            <v>Gaviones en malla galvanizada triple torsion, 8x12
C.12 suministro y construccion</v>
          </cell>
          <cell r="C146" t="str">
            <v>m3</v>
          </cell>
          <cell r="D146">
            <v>123</v>
          </cell>
          <cell r="E146">
            <v>258398</v>
          </cell>
          <cell r="F146">
            <v>31782954</v>
          </cell>
          <cell r="G146">
            <v>147.6</v>
          </cell>
          <cell r="H146">
            <v>258398</v>
          </cell>
          <cell r="I146">
            <v>38139544.799999997</v>
          </cell>
          <cell r="J146">
            <v>266615.0564</v>
          </cell>
          <cell r="K146">
            <v>39352382.324639998</v>
          </cell>
          <cell r="L146">
            <v>276853.07456575998</v>
          </cell>
          <cell r="M146">
            <v>40863513.805906169</v>
          </cell>
          <cell r="N146">
            <v>276853.07456575998</v>
          </cell>
          <cell r="O146">
            <v>40863513.805906169</v>
          </cell>
          <cell r="P146">
            <v>123</v>
          </cell>
          <cell r="Q146">
            <v>258398</v>
          </cell>
          <cell r="R146">
            <v>31782954</v>
          </cell>
        </row>
        <row r="147">
          <cell r="A147" t="str">
            <v>4.4</v>
          </cell>
          <cell r="B147" t="str">
            <v>Extender, humedecer y compactar material en
rellenos de botaderos</v>
          </cell>
          <cell r="C147" t="str">
            <v>m3</v>
          </cell>
          <cell r="D147">
            <v>4638</v>
          </cell>
          <cell r="E147">
            <v>5751</v>
          </cell>
          <cell r="F147">
            <v>26673138</v>
          </cell>
          <cell r="G147">
            <v>5565.6</v>
          </cell>
          <cell r="H147">
            <v>5751</v>
          </cell>
          <cell r="I147">
            <v>32007765.600000001</v>
          </cell>
          <cell r="J147">
            <v>5933.8818000000001</v>
          </cell>
          <cell r="K147">
            <v>33025612.546080004</v>
          </cell>
          <cell r="L147">
            <v>6161.7428611200003</v>
          </cell>
          <cell r="M147">
            <v>34293796.067849472</v>
          </cell>
          <cell r="N147">
            <v>6161.7428611200003</v>
          </cell>
          <cell r="O147">
            <v>34293796.067849472</v>
          </cell>
          <cell r="P147">
            <v>4638</v>
          </cell>
          <cell r="Q147">
            <v>5751</v>
          </cell>
          <cell r="R147">
            <v>26673138</v>
          </cell>
        </row>
        <row r="148">
          <cell r="A148">
            <v>5</v>
          </cell>
          <cell r="B148" t="str">
            <v>PAVIMENTOS</v>
          </cell>
          <cell r="F148">
            <v>463700324</v>
          </cell>
          <cell r="I148">
            <v>556440388.79999995</v>
          </cell>
          <cell r="J148">
            <v>0</v>
          </cell>
          <cell r="K148">
            <v>574135193.16384006</v>
          </cell>
          <cell r="L148">
            <v>0</v>
          </cell>
          <cell r="M148">
            <v>596181984.58133149</v>
          </cell>
          <cell r="N148">
            <v>0</v>
          </cell>
          <cell r="O148">
            <v>706110527.99320352</v>
          </cell>
          <cell r="P148">
            <v>0</v>
          </cell>
          <cell r="R148">
            <v>584513120.81291127</v>
          </cell>
        </row>
        <row r="149">
          <cell r="A149" t="str">
            <v>5.1</v>
          </cell>
          <cell r="B149" t="str">
            <v>Manto Geotextil no tejido 1600, 467kn</v>
          </cell>
          <cell r="C149" t="str">
            <v>m2</v>
          </cell>
          <cell r="D149">
            <v>3312</v>
          </cell>
          <cell r="E149">
            <v>8344</v>
          </cell>
          <cell r="F149">
            <v>27635328</v>
          </cell>
          <cell r="G149">
            <v>3974.4</v>
          </cell>
          <cell r="H149">
            <v>8344</v>
          </cell>
          <cell r="I149">
            <v>33162393.600000001</v>
          </cell>
          <cell r="J149">
            <v>8609.3392000000003</v>
          </cell>
          <cell r="K149">
            <v>34216957.716480002</v>
          </cell>
          <cell r="L149">
            <v>8939.9378252799997</v>
          </cell>
          <cell r="M149">
            <v>35530888.892792828</v>
          </cell>
          <cell r="N149">
            <v>8939.9378252799997</v>
          </cell>
          <cell r="O149">
            <v>35530888.892792828</v>
          </cell>
          <cell r="P149">
            <v>3312</v>
          </cell>
          <cell r="Q149">
            <v>8344</v>
          </cell>
          <cell r="R149">
            <v>27635328</v>
          </cell>
        </row>
        <row r="150">
          <cell r="A150" t="str">
            <v>5.2</v>
          </cell>
          <cell r="B150" t="str">
            <v>Manto Geotextil no tejido 4000</v>
          </cell>
          <cell r="C150" t="str">
            <v>m2</v>
          </cell>
          <cell r="D150">
            <v>475</v>
          </cell>
          <cell r="E150">
            <v>12349</v>
          </cell>
          <cell r="F150">
            <v>5865775</v>
          </cell>
          <cell r="G150">
            <v>570</v>
          </cell>
          <cell r="H150">
            <v>12349</v>
          </cell>
          <cell r="I150">
            <v>7038930</v>
          </cell>
          <cell r="J150">
            <v>12741.698200000001</v>
          </cell>
          <cell r="K150">
            <v>7262767.9740000004</v>
          </cell>
          <cell r="L150">
            <v>13230.979410880002</v>
          </cell>
          <cell r="M150">
            <v>7541658.264201601</v>
          </cell>
          <cell r="N150">
            <v>13230.979410880002</v>
          </cell>
          <cell r="O150">
            <v>7541658.264201601</v>
          </cell>
          <cell r="P150">
            <v>475</v>
          </cell>
          <cell r="Q150">
            <v>12349</v>
          </cell>
          <cell r="R150">
            <v>5865775</v>
          </cell>
        </row>
        <row r="151">
          <cell r="A151" t="str">
            <v>5.3</v>
          </cell>
          <cell r="B151" t="str">
            <v>Subbase en material, extendida y compactada,
incluye transporte</v>
          </cell>
          <cell r="C151" t="str">
            <v>m3</v>
          </cell>
          <cell r="D151">
            <v>975</v>
          </cell>
          <cell r="E151">
            <v>68458</v>
          </cell>
          <cell r="F151">
            <v>66746550</v>
          </cell>
          <cell r="G151">
            <v>1170</v>
          </cell>
          <cell r="H151">
            <v>68458</v>
          </cell>
          <cell r="I151">
            <v>80095860</v>
          </cell>
          <cell r="J151">
            <v>70634.964399999997</v>
          </cell>
          <cell r="K151">
            <v>82642908.34799999</v>
          </cell>
          <cell r="L151">
            <v>73347.347032959995</v>
          </cell>
          <cell r="M151">
            <v>85816396.028563201</v>
          </cell>
          <cell r="N151">
            <v>181606.10467331126</v>
          </cell>
          <cell r="O151">
            <v>212479142.46777418</v>
          </cell>
          <cell r="P151">
            <v>975</v>
          </cell>
          <cell r="Q151">
            <v>181606.10467331126</v>
          </cell>
          <cell r="R151">
            <v>177065952.05647847</v>
          </cell>
          <cell r="S151">
            <v>126662746.43921098</v>
          </cell>
          <cell r="T151">
            <v>132383282.46777418</v>
          </cell>
          <cell r="U151" t="str">
            <v>El valor del APU O&amp;P es mayor con respecto al de P&amp;D dado que la cantera se encuentra a 90km, no 4km como se contempla en el APU P&amp;D 1204. Se contemplan mayores rendimientos de mano de obra en el APU P&amp;D.</v>
          </cell>
        </row>
        <row r="152">
          <cell r="A152" t="str">
            <v>5.4</v>
          </cell>
          <cell r="B152" t="str">
            <v>Base en material granular, extendida y compactada,
incluye transporte</v>
          </cell>
          <cell r="C152" t="str">
            <v>m3</v>
          </cell>
          <cell r="D152">
            <v>664</v>
          </cell>
          <cell r="E152">
            <v>143446</v>
          </cell>
          <cell r="F152">
            <v>95248144</v>
          </cell>
          <cell r="G152">
            <v>796.8</v>
          </cell>
          <cell r="H152">
            <v>143446</v>
          </cell>
          <cell r="I152">
            <v>114297772.8</v>
          </cell>
          <cell r="J152">
            <v>148007.5828</v>
          </cell>
          <cell r="K152">
            <v>117932441.97504</v>
          </cell>
          <cell r="L152">
            <v>153691.07397952001</v>
          </cell>
          <cell r="M152">
            <v>122461047.74688153</v>
          </cell>
          <cell r="N152">
            <v>187314.61986823095</v>
          </cell>
          <cell r="O152">
            <v>149252289.11100641</v>
          </cell>
          <cell r="P152">
            <v>664</v>
          </cell>
          <cell r="Q152">
            <v>187314.61986823095</v>
          </cell>
          <cell r="R152">
            <v>124376907.59250535</v>
          </cell>
          <cell r="S152">
            <v>26791241.364124879</v>
          </cell>
          <cell r="T152">
            <v>34954516.311006412</v>
          </cell>
          <cell r="U152" t="str">
            <v>El precio del material de subbase es mayor en el APU O&amp;P con respecto al APU P&amp;D 1203.</v>
          </cell>
        </row>
        <row r="153">
          <cell r="A153" t="str">
            <v>5.5</v>
          </cell>
          <cell r="B153" t="str">
            <v>Imprimacion con emulsion asfaltica MC-70</v>
          </cell>
          <cell r="C153" t="str">
            <v>m2</v>
          </cell>
          <cell r="D153">
            <v>2970</v>
          </cell>
          <cell r="E153">
            <v>7164</v>
          </cell>
          <cell r="F153">
            <v>21277080</v>
          </cell>
          <cell r="G153">
            <v>3564</v>
          </cell>
          <cell r="H153">
            <v>7164</v>
          </cell>
          <cell r="I153">
            <v>25532496</v>
          </cell>
          <cell r="J153">
            <v>7391.8152</v>
          </cell>
          <cell r="K153">
            <v>26344429.3728</v>
          </cell>
          <cell r="L153">
            <v>7675.66090368</v>
          </cell>
          <cell r="M153">
            <v>27356055.460715521</v>
          </cell>
          <cell r="N153">
            <v>7675.66090368</v>
          </cell>
          <cell r="O153">
            <v>27356055.460715521</v>
          </cell>
          <cell r="P153">
            <v>2970</v>
          </cell>
          <cell r="Q153">
            <v>7164</v>
          </cell>
          <cell r="R153">
            <v>21277080</v>
          </cell>
        </row>
        <row r="154">
          <cell r="A154" t="str">
            <v>5.6</v>
          </cell>
          <cell r="B154" t="str">
            <v>Carpeta asfaltica MDC-19</v>
          </cell>
          <cell r="C154" t="str">
            <v>m3</v>
          </cell>
          <cell r="D154">
            <v>351</v>
          </cell>
          <cell r="E154">
            <v>703497</v>
          </cell>
          <cell r="F154">
            <v>246927447</v>
          </cell>
          <cell r="G154">
            <v>421.2</v>
          </cell>
          <cell r="H154">
            <v>703497</v>
          </cell>
          <cell r="I154">
            <v>296312936.39999998</v>
          </cell>
          <cell r="J154">
            <v>725868.20460000006</v>
          </cell>
          <cell r="K154">
            <v>305735687.77752</v>
          </cell>
          <cell r="L154">
            <v>753741.5436566401</v>
          </cell>
          <cell r="M154">
            <v>317475938.18817681</v>
          </cell>
          <cell r="N154">
            <v>650404.78109381057</v>
          </cell>
          <cell r="O154">
            <v>273950493.79671299</v>
          </cell>
          <cell r="P154">
            <v>351</v>
          </cell>
          <cell r="Q154">
            <v>650404.78109381057</v>
          </cell>
          <cell r="R154">
            <v>228292078.1639275</v>
          </cell>
          <cell r="S154">
            <v>-43525444.391463816</v>
          </cell>
          <cell r="T154">
            <v>-22362442.603286982</v>
          </cell>
          <cell r="U154" t="str">
            <v>El valor del APU O&amp;P es mayor con respecto al de P&amp;D dado que la cantera se encuentra a 90km, no 4km como se contempla en el APU P&amp;D 1203. Se contemplan mayores rendimientos de mano de obra en el APU P&amp;D.</v>
          </cell>
        </row>
        <row r="155">
          <cell r="A155">
            <v>6</v>
          </cell>
          <cell r="B155" t="str">
            <v>SEÑALIZACION VIA</v>
          </cell>
          <cell r="F155">
            <v>233641654.04000002</v>
          </cell>
          <cell r="I155">
            <v>281398533.07999998</v>
          </cell>
          <cell r="J155">
            <v>0</v>
          </cell>
          <cell r="K155">
            <v>290347006.43194395</v>
          </cell>
          <cell r="L155">
            <v>0</v>
          </cell>
          <cell r="M155">
            <v>301496331.47893059</v>
          </cell>
          <cell r="N155">
            <v>0</v>
          </cell>
          <cell r="O155">
            <v>301496331.47893059</v>
          </cell>
          <cell r="P155">
            <v>0</v>
          </cell>
          <cell r="R155">
            <v>367456370.64281952</v>
          </cell>
        </row>
        <row r="156">
          <cell r="A156" t="str">
            <v>6.1</v>
          </cell>
          <cell r="B156" t="str">
            <v>Señal vial vertical, Suministro e instalación</v>
          </cell>
          <cell r="C156" t="str">
            <v>un</v>
          </cell>
          <cell r="D156">
            <v>9</v>
          </cell>
          <cell r="E156">
            <v>249830</v>
          </cell>
          <cell r="F156">
            <v>2248470</v>
          </cell>
          <cell r="G156">
            <v>10.8</v>
          </cell>
          <cell r="H156">
            <v>343977</v>
          </cell>
          <cell r="I156">
            <v>3714951.6</v>
          </cell>
          <cell r="J156">
            <v>354915.46860000002</v>
          </cell>
          <cell r="K156">
            <v>3833087.0608800007</v>
          </cell>
          <cell r="L156">
            <v>368544.22259424004</v>
          </cell>
          <cell r="M156">
            <v>3980277.6040177927</v>
          </cell>
          <cell r="N156">
            <v>368544.22259424004</v>
          </cell>
          <cell r="O156">
            <v>3980277.6040177927</v>
          </cell>
          <cell r="P156">
            <v>9</v>
          </cell>
          <cell r="Q156">
            <v>343977</v>
          </cell>
          <cell r="R156">
            <v>3095793</v>
          </cell>
        </row>
        <row r="157">
          <cell r="A157" t="str">
            <v>6.2</v>
          </cell>
          <cell r="B157" t="str">
            <v>Demarcacion vial horizontal</v>
          </cell>
          <cell r="C157" t="str">
            <v>km</v>
          </cell>
          <cell r="D157">
            <v>0.38</v>
          </cell>
          <cell r="E157">
            <v>2940158</v>
          </cell>
          <cell r="F157">
            <v>1117260.04</v>
          </cell>
          <cell r="G157">
            <v>0.46</v>
          </cell>
          <cell r="H157">
            <v>2940158</v>
          </cell>
          <cell r="I157">
            <v>1352472.6800000002</v>
          </cell>
          <cell r="J157">
            <v>3033655.0244</v>
          </cell>
          <cell r="K157">
            <v>1395481.3112240001</v>
          </cell>
          <cell r="L157">
            <v>3150147.3773369598</v>
          </cell>
          <cell r="M157">
            <v>1449067.7935750016</v>
          </cell>
          <cell r="N157">
            <v>3150147.3773369598</v>
          </cell>
          <cell r="O157">
            <v>1449067.7935750016</v>
          </cell>
          <cell r="P157">
            <v>0.38</v>
          </cell>
          <cell r="Q157">
            <v>2940158</v>
          </cell>
          <cell r="R157">
            <v>1117260.04</v>
          </cell>
        </row>
        <row r="158">
          <cell r="A158" t="str">
            <v>6.3</v>
          </cell>
          <cell r="B158" t="str">
            <v>Tachas reflectivas bidireccionales, suministro e instalacion</v>
          </cell>
          <cell r="C158" t="str">
            <v>un</v>
          </cell>
          <cell r="D158">
            <v>102</v>
          </cell>
          <cell r="E158">
            <v>10729</v>
          </cell>
          <cell r="F158">
            <v>1094358</v>
          </cell>
          <cell r="G158">
            <v>122.4</v>
          </cell>
          <cell r="H158">
            <v>10729</v>
          </cell>
          <cell r="I158">
            <v>1313229.6000000001</v>
          </cell>
          <cell r="J158">
            <v>11070.182200000001</v>
          </cell>
          <cell r="K158">
            <v>1354990.3012800002</v>
          </cell>
          <cell r="L158">
            <v>11495.277196480001</v>
          </cell>
          <cell r="M158">
            <v>1407021.9288491523</v>
          </cell>
          <cell r="N158">
            <v>11495.277196480001</v>
          </cell>
          <cell r="O158">
            <v>1407021.9288491523</v>
          </cell>
          <cell r="P158">
            <v>102</v>
          </cell>
          <cell r="Q158">
            <v>10729</v>
          </cell>
          <cell r="R158">
            <v>1094358</v>
          </cell>
        </row>
        <row r="159">
          <cell r="A159" t="str">
            <v>6.4</v>
          </cell>
          <cell r="B159" t="str">
            <v>Delineador de curva y corona horizontal 60x75cm</v>
          </cell>
          <cell r="C159" t="str">
            <v>un</v>
          </cell>
          <cell r="D159">
            <v>9</v>
          </cell>
          <cell r="E159">
            <v>303062</v>
          </cell>
          <cell r="F159">
            <v>2727558</v>
          </cell>
          <cell r="G159">
            <v>10.8</v>
          </cell>
          <cell r="H159">
            <v>303062</v>
          </cell>
          <cell r="I159">
            <v>3273069.6</v>
          </cell>
          <cell r="J159">
            <v>312699.37160000001</v>
          </cell>
          <cell r="K159">
            <v>3377153.2132800003</v>
          </cell>
          <cell r="L159">
            <v>324707.02746944001</v>
          </cell>
          <cell r="M159">
            <v>3506835.8966699522</v>
          </cell>
          <cell r="N159">
            <v>324707.02746944001</v>
          </cell>
          <cell r="O159">
            <v>3506835.8966699522</v>
          </cell>
          <cell r="P159">
            <v>9</v>
          </cell>
          <cell r="Q159">
            <v>303062</v>
          </cell>
          <cell r="R159">
            <v>2727558</v>
          </cell>
        </row>
        <row r="160">
          <cell r="A160" t="str">
            <v>6.5</v>
          </cell>
          <cell r="B160" t="str">
            <v>Defensa metalica acanalada a dos crestas</v>
          </cell>
          <cell r="C160" t="str">
            <v>m</v>
          </cell>
          <cell r="D160">
            <v>560</v>
          </cell>
          <cell r="E160">
            <v>140296</v>
          </cell>
          <cell r="F160">
            <v>78565760</v>
          </cell>
          <cell r="G160">
            <v>672</v>
          </cell>
          <cell r="H160">
            <v>140296</v>
          </cell>
          <cell r="I160">
            <v>94278912</v>
          </cell>
          <cell r="J160">
            <v>144757.41280000002</v>
          </cell>
          <cell r="K160">
            <v>97276981.401600018</v>
          </cell>
          <cell r="L160">
            <v>150316.09745152001</v>
          </cell>
          <cell r="M160">
            <v>101012417.48742144</v>
          </cell>
          <cell r="N160">
            <v>150316.09745152001</v>
          </cell>
          <cell r="O160">
            <v>101012417.48742144</v>
          </cell>
          <cell r="P160">
            <v>560</v>
          </cell>
          <cell r="Q160">
            <v>140296</v>
          </cell>
          <cell r="R160">
            <v>78565760</v>
          </cell>
        </row>
        <row r="161">
          <cell r="A161" t="str">
            <v>6.6(5)</v>
          </cell>
          <cell r="B161" t="str">
            <v>Barrera tipo New Jersey en concreto 210 Kg/Cm2 + acero</v>
          </cell>
          <cell r="C161" t="str">
            <v>m3</v>
          </cell>
          <cell r="D161">
            <v>56</v>
          </cell>
          <cell r="E161">
            <v>1113122</v>
          </cell>
          <cell r="F161">
            <v>62334832</v>
          </cell>
          <cell r="G161">
            <v>67.2</v>
          </cell>
          <cell r="H161">
            <v>1113122</v>
          </cell>
          <cell r="I161">
            <v>74801798.400000006</v>
          </cell>
          <cell r="J161">
            <v>1148519.2796</v>
          </cell>
          <cell r="K161">
            <v>77180495.589120001</v>
          </cell>
          <cell r="L161">
            <v>1192622.41993664</v>
          </cell>
          <cell r="M161">
            <v>80144226.619742215</v>
          </cell>
          <cell r="N161">
            <v>1192622.41993664</v>
          </cell>
          <cell r="O161">
            <v>80144226.619742215</v>
          </cell>
          <cell r="P161">
            <v>58.8</v>
          </cell>
          <cell r="Q161">
            <v>1352991.9973757409</v>
          </cell>
          <cell r="R161">
            <v>79555929.445693567</v>
          </cell>
        </row>
        <row r="162">
          <cell r="A162" t="str">
            <v>6.7(5)</v>
          </cell>
          <cell r="B162" t="str">
            <v>Micropilotes en concreto 21 Mpa Ø15cm + varilla Ø1" + excavacion + despuntar</v>
          </cell>
          <cell r="C162" t="str">
            <v>m</v>
          </cell>
          <cell r="D162">
            <v>198</v>
          </cell>
          <cell r="E162">
            <v>66217</v>
          </cell>
          <cell r="F162">
            <v>13110966</v>
          </cell>
          <cell r="G162">
            <v>237.6</v>
          </cell>
          <cell r="H162">
            <v>66217</v>
          </cell>
          <cell r="I162">
            <v>15733159.199999999</v>
          </cell>
          <cell r="J162">
            <v>68322.700599999996</v>
          </cell>
          <cell r="K162">
            <v>16233473.662559999</v>
          </cell>
          <cell r="L162">
            <v>70946.292303039998</v>
          </cell>
          <cell r="M162">
            <v>16856839.051202305</v>
          </cell>
          <cell r="N162">
            <v>70946.292303039998</v>
          </cell>
          <cell r="O162">
            <v>16856839.051202305</v>
          </cell>
          <cell r="P162">
            <v>198</v>
          </cell>
          <cell r="Q162">
            <v>639512.18373063451</v>
          </cell>
          <cell r="R162">
            <v>126623412.37866563</v>
          </cell>
        </row>
        <row r="163">
          <cell r="A163" t="str">
            <v>6.8</v>
          </cell>
          <cell r="B163" t="str">
            <v>Estructura baranda tubo metalico Ø2" para peaton, h=1,2 fy322 psi, cuatro lineas de tubos</v>
          </cell>
          <cell r="C163" t="str">
            <v>m</v>
          </cell>
          <cell r="D163">
            <v>146</v>
          </cell>
          <cell r="E163">
            <v>280610</v>
          </cell>
          <cell r="F163">
            <v>40969060</v>
          </cell>
          <cell r="G163">
            <v>175.2</v>
          </cell>
          <cell r="H163">
            <v>280610</v>
          </cell>
          <cell r="I163">
            <v>49162872</v>
          </cell>
          <cell r="J163">
            <v>289533.39799999999</v>
          </cell>
          <cell r="K163">
            <v>50726251.329599991</v>
          </cell>
          <cell r="L163">
            <v>300651.48048319999</v>
          </cell>
          <cell r="M163">
            <v>52674139.380656637</v>
          </cell>
          <cell r="N163">
            <v>300651.48048319999</v>
          </cell>
          <cell r="O163">
            <v>52674139.380656637</v>
          </cell>
          <cell r="P163">
            <v>146</v>
          </cell>
          <cell r="Q163">
            <v>280610</v>
          </cell>
          <cell r="R163">
            <v>40969060</v>
          </cell>
        </row>
        <row r="164">
          <cell r="A164" t="str">
            <v>6.9(5)</v>
          </cell>
          <cell r="B164" t="str">
            <v>Anden en concreto 21 Mpa + vigas, incluye refuerzo</v>
          </cell>
          <cell r="C164" t="str">
            <v>m2</v>
          </cell>
          <cell r="D164">
            <v>195</v>
          </cell>
          <cell r="E164">
            <v>161402</v>
          </cell>
          <cell r="F164">
            <v>31473390</v>
          </cell>
          <cell r="G164">
            <v>234</v>
          </cell>
          <cell r="H164">
            <v>161402</v>
          </cell>
          <cell r="I164">
            <v>37768068</v>
          </cell>
          <cell r="J164">
            <v>166534.58360000001</v>
          </cell>
          <cell r="K164">
            <v>38969092.562400006</v>
          </cell>
          <cell r="L164">
            <v>172929.51161024001</v>
          </cell>
          <cell r="M164">
            <v>40465505.71679616</v>
          </cell>
          <cell r="N164">
            <v>172929.51161024001</v>
          </cell>
          <cell r="O164">
            <v>40465505.71679616</v>
          </cell>
          <cell r="P164">
            <v>195</v>
          </cell>
          <cell r="Q164">
            <v>172857.63988954021</v>
          </cell>
          <cell r="R164">
            <v>33707239.778460339</v>
          </cell>
        </row>
        <row r="165">
          <cell r="A165">
            <v>7</v>
          </cell>
          <cell r="B165" t="str">
            <v>OBRAS DE MANEJO AMBIENTAL</v>
          </cell>
          <cell r="F165">
            <v>14216040</v>
          </cell>
          <cell r="I165">
            <v>17556264</v>
          </cell>
          <cell r="J165">
            <v>0</v>
          </cell>
          <cell r="K165">
            <v>18114553.1952</v>
          </cell>
          <cell r="L165">
            <v>0</v>
          </cell>
          <cell r="M165">
            <v>18810152.037895683</v>
          </cell>
          <cell r="N165">
            <v>0</v>
          </cell>
          <cell r="O165">
            <v>18810152.037895683</v>
          </cell>
          <cell r="P165">
            <v>0</v>
          </cell>
          <cell r="R165">
            <v>14630220</v>
          </cell>
        </row>
        <row r="166">
          <cell r="A166" t="str">
            <v>7.1</v>
          </cell>
          <cell r="B166" t="str">
            <v>Arborizacion con especies nativas</v>
          </cell>
          <cell r="C166" t="str">
            <v>un</v>
          </cell>
          <cell r="D166">
            <v>540</v>
          </cell>
          <cell r="E166">
            <v>26326</v>
          </cell>
          <cell r="F166">
            <v>14216040</v>
          </cell>
          <cell r="G166">
            <v>648</v>
          </cell>
          <cell r="H166">
            <v>27093</v>
          </cell>
          <cell r="I166">
            <v>17556264</v>
          </cell>
          <cell r="J166">
            <v>27954.557400000002</v>
          </cell>
          <cell r="K166">
            <v>18114553.1952</v>
          </cell>
          <cell r="L166">
            <v>29028.012404160003</v>
          </cell>
          <cell r="M166">
            <v>18810152.037895683</v>
          </cell>
          <cell r="N166">
            <v>29028.012404160003</v>
          </cell>
          <cell r="O166">
            <v>18810152.037895683</v>
          </cell>
          <cell r="P166">
            <v>540</v>
          </cell>
          <cell r="Q166">
            <v>27093</v>
          </cell>
          <cell r="R166">
            <v>14630220</v>
          </cell>
        </row>
        <row r="167">
          <cell r="A167">
            <v>8</v>
          </cell>
          <cell r="B167" t="str">
            <v>PLAN DE MANEJO DE TRÁFICO</v>
          </cell>
          <cell r="J167">
            <v>0</v>
          </cell>
          <cell r="K167">
            <v>272123921.2076</v>
          </cell>
          <cell r="L167">
            <v>0</v>
          </cell>
          <cell r="M167">
            <v>282573479.78197181</v>
          </cell>
          <cell r="N167">
            <v>0</v>
          </cell>
          <cell r="O167">
            <v>0</v>
          </cell>
          <cell r="P167">
            <v>0</v>
          </cell>
          <cell r="R167">
            <v>439238985.08833373</v>
          </cell>
        </row>
        <row r="168">
          <cell r="A168" t="str">
            <v>8.10</v>
          </cell>
          <cell r="B168" t="str">
            <v>PMT - Implementación, manejo y mantenimiento del plan de manejo de tráfico</v>
          </cell>
          <cell r="C168" t="str">
            <v>mes</v>
          </cell>
          <cell r="J168">
            <v>272123921.2076</v>
          </cell>
          <cell r="K168">
            <v>272123921.2076</v>
          </cell>
          <cell r="L168">
            <v>282573479.78197181</v>
          </cell>
          <cell r="M168">
            <v>282573479.78197181</v>
          </cell>
          <cell r="N168">
            <v>33787614.237564132</v>
          </cell>
          <cell r="O168">
            <v>0</v>
          </cell>
          <cell r="P168">
            <v>13</v>
          </cell>
          <cell r="Q168">
            <v>33787614.237564132</v>
          </cell>
          <cell r="R168">
            <v>439238985.08833373</v>
          </cell>
        </row>
      </sheetData>
      <sheetData sheetId="128"/>
      <sheetData sheetId="129"/>
      <sheetData sheetId="130"/>
      <sheetData sheetId="131"/>
      <sheetData sheetId="132"/>
      <sheetData sheetId="133"/>
      <sheetData sheetId="134"/>
      <sheetData sheetId="13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B69A5-0F11-4E18-A2D3-10A34BB0364E}">
  <sheetPr>
    <tabColor theme="4" tint="0.39997558519241921"/>
    <pageSetUpPr fitToPage="1"/>
  </sheetPr>
  <dimension ref="B2:J147"/>
  <sheetViews>
    <sheetView tabSelected="1" view="pageBreakPreview" topLeftCell="A103" zoomScaleNormal="85" zoomScaleSheetLayoutView="100" workbookViewId="0">
      <selection activeCell="C110" sqref="C110"/>
    </sheetView>
  </sheetViews>
  <sheetFormatPr baseColWidth="10" defaultRowHeight="14.4" x14ac:dyDescent="0.3"/>
  <cols>
    <col min="1" max="1" width="1.77734375" style="7" customWidth="1"/>
    <col min="2" max="2" width="11.6640625" style="7" bestFit="1" customWidth="1"/>
    <col min="3" max="3" width="63.33203125" style="52" customWidth="1"/>
    <col min="4" max="4" width="11.5546875" style="7"/>
    <col min="5" max="5" width="11.6640625" style="7" bestFit="1" customWidth="1"/>
    <col min="6" max="6" width="15.5546875" style="7" customWidth="1"/>
    <col min="7" max="7" width="21" style="7" bestFit="1" customWidth="1"/>
    <col min="8" max="8" width="1.109375" style="7" customWidth="1"/>
    <col min="9" max="9" width="11.5546875" style="7"/>
    <col min="10" max="10" width="26.5546875" style="7" customWidth="1"/>
    <col min="11" max="16384" width="11.5546875" style="7"/>
  </cols>
  <sheetData>
    <row r="2" spans="2:7" x14ac:dyDescent="0.3">
      <c r="B2" s="55" t="s">
        <v>209</v>
      </c>
      <c r="C2" s="55"/>
      <c r="D2" s="55"/>
      <c r="E2" s="55"/>
      <c r="F2" s="55"/>
      <c r="G2" s="55"/>
    </row>
    <row r="3" spans="2:7" x14ac:dyDescent="0.3">
      <c r="B3" s="56"/>
      <c r="C3" s="56"/>
      <c r="D3" s="56"/>
      <c r="E3" s="56"/>
      <c r="F3" s="56"/>
      <c r="G3" s="56"/>
    </row>
    <row r="4" spans="2:7" x14ac:dyDescent="0.3">
      <c r="B4" s="57" t="s">
        <v>359</v>
      </c>
      <c r="C4" s="57"/>
      <c r="D4" s="57"/>
      <c r="E4" s="57"/>
      <c r="F4" s="57"/>
      <c r="G4" s="57"/>
    </row>
    <row r="5" spans="2:7" x14ac:dyDescent="0.3">
      <c r="B5" s="58"/>
      <c r="C5" s="58"/>
      <c r="D5" s="58"/>
      <c r="E5" s="58"/>
      <c r="F5" s="58"/>
      <c r="G5" s="58"/>
    </row>
    <row r="6" spans="2:7" ht="55.8" customHeight="1" x14ac:dyDescent="0.3">
      <c r="B6" s="59" t="s">
        <v>354</v>
      </c>
      <c r="C6" s="59"/>
      <c r="D6" s="59"/>
      <c r="E6" s="59"/>
      <c r="F6" s="59"/>
      <c r="G6" s="59"/>
    </row>
    <row r="7" spans="2:7" ht="196.2" customHeight="1" x14ac:dyDescent="0.3">
      <c r="B7" s="60" t="s">
        <v>419</v>
      </c>
      <c r="C7" s="60"/>
      <c r="D7" s="60"/>
      <c r="E7" s="60"/>
      <c r="F7" s="60"/>
      <c r="G7" s="60"/>
    </row>
    <row r="8" spans="2:7" ht="7.8" customHeight="1" x14ac:dyDescent="0.3"/>
    <row r="9" spans="2:7" ht="28.8" x14ac:dyDescent="0.3">
      <c r="B9" s="1" t="s">
        <v>0</v>
      </c>
      <c r="C9" s="2" t="s">
        <v>1</v>
      </c>
      <c r="D9" s="1" t="s">
        <v>349</v>
      </c>
      <c r="E9" s="22" t="s">
        <v>348</v>
      </c>
      <c r="F9" s="23" t="s">
        <v>350</v>
      </c>
      <c r="G9" s="24" t="s">
        <v>351</v>
      </c>
    </row>
    <row r="10" spans="2:7" ht="15.6" x14ac:dyDescent="0.3">
      <c r="B10" s="53" t="s">
        <v>210</v>
      </c>
      <c r="C10" s="54"/>
      <c r="D10" s="54"/>
      <c r="E10" s="54"/>
      <c r="F10" s="54"/>
      <c r="G10" s="26">
        <f>+G11+G15+G27+G43+G75+G102+G113+G118+G125+G134</f>
        <v>0</v>
      </c>
    </row>
    <row r="11" spans="2:7" x14ac:dyDescent="0.3">
      <c r="B11" s="1">
        <v>1</v>
      </c>
      <c r="C11" s="80" t="s">
        <v>2</v>
      </c>
      <c r="D11" s="43"/>
      <c r="E11" s="5"/>
      <c r="F11" s="77"/>
      <c r="G11" s="4">
        <f>SUM(G12:G14)</f>
        <v>0</v>
      </c>
    </row>
    <row r="12" spans="2:7" x14ac:dyDescent="0.3">
      <c r="B12" s="8" t="s">
        <v>3</v>
      </c>
      <c r="C12" s="81" t="s">
        <v>360</v>
      </c>
      <c r="D12" s="43" t="s">
        <v>4</v>
      </c>
      <c r="E12" s="5">
        <v>2300</v>
      </c>
      <c r="F12" s="78"/>
      <c r="G12" s="3">
        <f>+F12*E12</f>
        <v>0</v>
      </c>
    </row>
    <row r="13" spans="2:7" x14ac:dyDescent="0.3">
      <c r="B13" s="8" t="s">
        <v>5</v>
      </c>
      <c r="C13" s="81" t="s">
        <v>361</v>
      </c>
      <c r="D13" s="43" t="s">
        <v>4</v>
      </c>
      <c r="E13" s="5">
        <v>920</v>
      </c>
      <c r="F13" s="78"/>
      <c r="G13" s="3">
        <f>+F13*E13</f>
        <v>0</v>
      </c>
    </row>
    <row r="14" spans="2:7" x14ac:dyDescent="0.3">
      <c r="B14" s="8" t="s">
        <v>213</v>
      </c>
      <c r="C14" s="81" t="s">
        <v>362</v>
      </c>
      <c r="D14" s="43" t="s">
        <v>76</v>
      </c>
      <c r="E14" s="5">
        <v>3</v>
      </c>
      <c r="F14" s="78"/>
      <c r="G14" s="3">
        <f>+F14*E14</f>
        <v>0</v>
      </c>
    </row>
    <row r="15" spans="2:7" x14ac:dyDescent="0.3">
      <c r="B15" s="1">
        <v>2</v>
      </c>
      <c r="C15" s="80" t="s">
        <v>214</v>
      </c>
      <c r="D15" s="43"/>
      <c r="E15" s="5"/>
      <c r="F15" s="78"/>
      <c r="G15" s="4">
        <f>+G16+G19</f>
        <v>0</v>
      </c>
    </row>
    <row r="16" spans="2:7" x14ac:dyDescent="0.3">
      <c r="B16" s="1" t="s">
        <v>7</v>
      </c>
      <c r="C16" s="80" t="s">
        <v>215</v>
      </c>
      <c r="D16" s="43"/>
      <c r="E16" s="5"/>
      <c r="F16" s="78"/>
      <c r="G16" s="4">
        <f>SUM(G17:G18)</f>
        <v>0</v>
      </c>
    </row>
    <row r="17" spans="2:7" ht="43.2" x14ac:dyDescent="0.3">
      <c r="B17" s="8" t="s">
        <v>9</v>
      </c>
      <c r="C17" s="81" t="s">
        <v>363</v>
      </c>
      <c r="D17" s="43" t="s">
        <v>10</v>
      </c>
      <c r="E17" s="5">
        <v>260</v>
      </c>
      <c r="F17" s="78"/>
      <c r="G17" s="3">
        <f>+F17*E17</f>
        <v>0</v>
      </c>
    </row>
    <row r="18" spans="2:7" x14ac:dyDescent="0.3">
      <c r="B18" s="8" t="s">
        <v>11</v>
      </c>
      <c r="C18" s="81" t="s">
        <v>364</v>
      </c>
      <c r="D18" s="43" t="s">
        <v>4</v>
      </c>
      <c r="E18" s="5">
        <v>98</v>
      </c>
      <c r="F18" s="78"/>
      <c r="G18" s="3">
        <f>+F18*E18</f>
        <v>0</v>
      </c>
    </row>
    <row r="19" spans="2:7" x14ac:dyDescent="0.3">
      <c r="B19" s="1" t="s">
        <v>29</v>
      </c>
      <c r="C19" s="80" t="s">
        <v>216</v>
      </c>
      <c r="D19" s="43"/>
      <c r="E19" s="5"/>
      <c r="F19" s="78"/>
      <c r="G19" s="4">
        <f>SUM(G20:G26)</f>
        <v>0</v>
      </c>
    </row>
    <row r="20" spans="2:7" x14ac:dyDescent="0.3">
      <c r="B20" s="8" t="s">
        <v>31</v>
      </c>
      <c r="C20" s="81" t="s">
        <v>365</v>
      </c>
      <c r="D20" s="43" t="s">
        <v>4</v>
      </c>
      <c r="E20" s="5">
        <v>600</v>
      </c>
      <c r="F20" s="78"/>
      <c r="G20" s="3">
        <f t="shared" ref="G20:G26" si="0">+F20*E20</f>
        <v>0</v>
      </c>
    </row>
    <row r="21" spans="2:7" x14ac:dyDescent="0.3">
      <c r="B21" s="8" t="s">
        <v>32</v>
      </c>
      <c r="C21" s="81" t="s">
        <v>366</v>
      </c>
      <c r="D21" s="43" t="s">
        <v>13</v>
      </c>
      <c r="E21" s="5">
        <v>243</v>
      </c>
      <c r="F21" s="78"/>
      <c r="G21" s="3">
        <f t="shared" si="0"/>
        <v>0</v>
      </c>
    </row>
    <row r="22" spans="2:7" ht="28.8" x14ac:dyDescent="0.3">
      <c r="B22" s="8" t="s">
        <v>33</v>
      </c>
      <c r="C22" s="81" t="s">
        <v>61</v>
      </c>
      <c r="D22" s="43" t="s">
        <v>4</v>
      </c>
      <c r="E22" s="5">
        <v>450</v>
      </c>
      <c r="F22" s="78"/>
      <c r="G22" s="3">
        <f t="shared" si="0"/>
        <v>0</v>
      </c>
    </row>
    <row r="23" spans="2:7" ht="28.8" x14ac:dyDescent="0.3">
      <c r="B23" s="8" t="s">
        <v>34</v>
      </c>
      <c r="C23" s="81" t="s">
        <v>367</v>
      </c>
      <c r="D23" s="43" t="s">
        <v>13</v>
      </c>
      <c r="E23" s="5">
        <v>225</v>
      </c>
      <c r="F23" s="78"/>
      <c r="G23" s="3">
        <f t="shared" si="0"/>
        <v>0</v>
      </c>
    </row>
    <row r="24" spans="2:7" ht="28.8" x14ac:dyDescent="0.3">
      <c r="B24" s="8" t="s">
        <v>35</v>
      </c>
      <c r="C24" s="81" t="s">
        <v>368</v>
      </c>
      <c r="D24" s="43" t="s">
        <v>13</v>
      </c>
      <c r="E24" s="5">
        <v>243</v>
      </c>
      <c r="F24" s="78"/>
      <c r="G24" s="3">
        <f t="shared" si="0"/>
        <v>0</v>
      </c>
    </row>
    <row r="25" spans="2:7" x14ac:dyDescent="0.3">
      <c r="B25" s="8" t="s">
        <v>217</v>
      </c>
      <c r="C25" s="81" t="s">
        <v>218</v>
      </c>
      <c r="D25" s="43" t="s">
        <v>13</v>
      </c>
      <c r="E25" s="5">
        <v>75</v>
      </c>
      <c r="F25" s="78"/>
      <c r="G25" s="3">
        <f t="shared" si="0"/>
        <v>0</v>
      </c>
    </row>
    <row r="26" spans="2:7" x14ac:dyDescent="0.3">
      <c r="B26" s="8" t="s">
        <v>219</v>
      </c>
      <c r="C26" s="81" t="s">
        <v>220</v>
      </c>
      <c r="D26" s="43" t="s">
        <v>221</v>
      </c>
      <c r="E26" s="5">
        <v>1458</v>
      </c>
      <c r="F26" s="78"/>
      <c r="G26" s="3">
        <f t="shared" si="0"/>
        <v>0</v>
      </c>
    </row>
    <row r="27" spans="2:7" x14ac:dyDescent="0.3">
      <c r="B27" s="1">
        <v>3</v>
      </c>
      <c r="C27" s="80" t="s">
        <v>64</v>
      </c>
      <c r="D27" s="43"/>
      <c r="E27" s="5"/>
      <c r="F27" s="78"/>
      <c r="G27" s="4">
        <f>SUM(G28:G42)</f>
        <v>0</v>
      </c>
    </row>
    <row r="28" spans="2:7" x14ac:dyDescent="0.3">
      <c r="B28" s="8" t="s">
        <v>136</v>
      </c>
      <c r="C28" s="81" t="s">
        <v>361</v>
      </c>
      <c r="D28" s="43" t="s">
        <v>4</v>
      </c>
      <c r="E28" s="5">
        <v>640</v>
      </c>
      <c r="F28" s="78"/>
      <c r="G28" s="3">
        <f t="shared" ref="G28:G42" si="1">+F28*E28</f>
        <v>0</v>
      </c>
    </row>
    <row r="29" spans="2:7" x14ac:dyDescent="0.3">
      <c r="B29" s="8" t="s">
        <v>149</v>
      </c>
      <c r="C29" s="81" t="s">
        <v>369</v>
      </c>
      <c r="D29" s="43" t="s">
        <v>13</v>
      </c>
      <c r="E29" s="5">
        <v>138</v>
      </c>
      <c r="F29" s="78"/>
      <c r="G29" s="3">
        <f t="shared" si="1"/>
        <v>0</v>
      </c>
    </row>
    <row r="30" spans="2:7" ht="43.2" x14ac:dyDescent="0.3">
      <c r="B30" s="8" t="s">
        <v>163</v>
      </c>
      <c r="C30" s="81" t="s">
        <v>370</v>
      </c>
      <c r="D30" s="43" t="s">
        <v>13</v>
      </c>
      <c r="E30" s="5">
        <v>299</v>
      </c>
      <c r="F30" s="78"/>
      <c r="G30" s="3">
        <f t="shared" si="1"/>
        <v>0</v>
      </c>
    </row>
    <row r="31" spans="2:7" ht="28.8" x14ac:dyDescent="0.3">
      <c r="B31" s="8" t="s">
        <v>222</v>
      </c>
      <c r="C31" s="81" t="s">
        <v>371</v>
      </c>
      <c r="D31" s="8" t="s">
        <v>13</v>
      </c>
      <c r="E31" s="5">
        <v>69</v>
      </c>
      <c r="F31" s="3"/>
      <c r="G31" s="3">
        <f t="shared" si="1"/>
        <v>0</v>
      </c>
    </row>
    <row r="32" spans="2:7" ht="28.8" x14ac:dyDescent="0.3">
      <c r="B32" s="8" t="s">
        <v>223</v>
      </c>
      <c r="C32" s="81" t="s">
        <v>372</v>
      </c>
      <c r="D32" s="43" t="s">
        <v>13</v>
      </c>
      <c r="E32" s="5">
        <v>138</v>
      </c>
      <c r="F32" s="78"/>
      <c r="G32" s="3">
        <f t="shared" si="1"/>
        <v>0</v>
      </c>
    </row>
    <row r="33" spans="2:7" ht="28.8" x14ac:dyDescent="0.3">
      <c r="B33" s="8" t="s">
        <v>224</v>
      </c>
      <c r="C33" s="81" t="s">
        <v>373</v>
      </c>
      <c r="D33" s="8" t="s">
        <v>13</v>
      </c>
      <c r="E33" s="5">
        <v>56</v>
      </c>
      <c r="F33" s="78"/>
      <c r="G33" s="3">
        <f t="shared" si="1"/>
        <v>0</v>
      </c>
    </row>
    <row r="34" spans="2:7" x14ac:dyDescent="0.3">
      <c r="B34" s="8" t="s">
        <v>225</v>
      </c>
      <c r="C34" s="81" t="s">
        <v>374</v>
      </c>
      <c r="D34" s="43" t="s">
        <v>13</v>
      </c>
      <c r="E34" s="5">
        <v>9.4500000000000011</v>
      </c>
      <c r="F34" s="78"/>
      <c r="G34" s="3">
        <f t="shared" si="1"/>
        <v>0</v>
      </c>
    </row>
    <row r="35" spans="2:7" ht="28.8" x14ac:dyDescent="0.3">
      <c r="B35" s="8" t="s">
        <v>226</v>
      </c>
      <c r="C35" s="81" t="s">
        <v>227</v>
      </c>
      <c r="D35" s="8" t="s">
        <v>13</v>
      </c>
      <c r="E35" s="5">
        <v>21.062999999999999</v>
      </c>
      <c r="F35" s="78"/>
      <c r="G35" s="3">
        <f t="shared" si="1"/>
        <v>0</v>
      </c>
    </row>
    <row r="36" spans="2:7" ht="28.8" x14ac:dyDescent="0.3">
      <c r="B36" s="8" t="s">
        <v>228</v>
      </c>
      <c r="C36" s="81" t="s">
        <v>375</v>
      </c>
      <c r="D36" s="8" t="s">
        <v>21</v>
      </c>
      <c r="E36" s="5">
        <v>10594</v>
      </c>
      <c r="F36" s="78"/>
      <c r="G36" s="3">
        <f t="shared" si="1"/>
        <v>0</v>
      </c>
    </row>
    <row r="37" spans="2:7" x14ac:dyDescent="0.3">
      <c r="B37" s="8" t="s">
        <v>229</v>
      </c>
      <c r="C37" s="81" t="s">
        <v>230</v>
      </c>
      <c r="D37" s="43" t="s">
        <v>21</v>
      </c>
      <c r="E37" s="5">
        <v>1082</v>
      </c>
      <c r="F37" s="78"/>
      <c r="G37" s="3">
        <f t="shared" si="1"/>
        <v>0</v>
      </c>
    </row>
    <row r="38" spans="2:7" ht="28.8" x14ac:dyDescent="0.3">
      <c r="B38" s="8" t="s">
        <v>231</v>
      </c>
      <c r="C38" s="81" t="s">
        <v>376</v>
      </c>
      <c r="D38" s="8" t="s">
        <v>76</v>
      </c>
      <c r="E38" s="5">
        <v>66</v>
      </c>
      <c r="F38" s="78"/>
      <c r="G38" s="3">
        <f t="shared" si="1"/>
        <v>0</v>
      </c>
    </row>
    <row r="39" spans="2:7" ht="28.8" x14ac:dyDescent="0.3">
      <c r="B39" s="8" t="s">
        <v>232</v>
      </c>
      <c r="C39" s="81" t="s">
        <v>377</v>
      </c>
      <c r="D39" s="8" t="s">
        <v>21</v>
      </c>
      <c r="E39" s="5">
        <v>10594</v>
      </c>
      <c r="F39" s="78"/>
      <c r="G39" s="3">
        <f t="shared" si="1"/>
        <v>0</v>
      </c>
    </row>
    <row r="40" spans="2:7" ht="28.8" x14ac:dyDescent="0.3">
      <c r="B40" s="8" t="s">
        <v>233</v>
      </c>
      <c r="C40" s="81" t="s">
        <v>378</v>
      </c>
      <c r="D40" s="43" t="s">
        <v>13</v>
      </c>
      <c r="E40" s="5">
        <v>56</v>
      </c>
      <c r="F40" s="78"/>
      <c r="G40" s="3">
        <f t="shared" si="1"/>
        <v>0</v>
      </c>
    </row>
    <row r="41" spans="2:7" x14ac:dyDescent="0.3">
      <c r="B41" s="8" t="s">
        <v>234</v>
      </c>
      <c r="C41" s="81" t="s">
        <v>379</v>
      </c>
      <c r="D41" s="43" t="s">
        <v>13</v>
      </c>
      <c r="E41" s="5">
        <v>1.68</v>
      </c>
      <c r="F41" s="78"/>
      <c r="G41" s="3">
        <f t="shared" si="1"/>
        <v>0</v>
      </c>
    </row>
    <row r="42" spans="2:7" ht="43.2" x14ac:dyDescent="0.3">
      <c r="B42" s="8" t="s">
        <v>235</v>
      </c>
      <c r="C42" s="81" t="s">
        <v>380</v>
      </c>
      <c r="D42" s="43" t="s">
        <v>13</v>
      </c>
      <c r="E42" s="5">
        <v>506</v>
      </c>
      <c r="F42" s="78"/>
      <c r="G42" s="3">
        <f t="shared" si="1"/>
        <v>0</v>
      </c>
    </row>
    <row r="43" spans="2:7" x14ac:dyDescent="0.3">
      <c r="B43" s="1">
        <v>4</v>
      </c>
      <c r="C43" s="80" t="s">
        <v>236</v>
      </c>
      <c r="D43" s="43"/>
      <c r="E43" s="5"/>
      <c r="F43" s="78"/>
      <c r="G43" s="4">
        <f>SUM(G44:G74)</f>
        <v>0</v>
      </c>
    </row>
    <row r="44" spans="2:7" x14ac:dyDescent="0.3">
      <c r="B44" s="8" t="s">
        <v>178</v>
      </c>
      <c r="C44" s="81" t="s">
        <v>360</v>
      </c>
      <c r="D44" s="43" t="s">
        <v>4</v>
      </c>
      <c r="E44" s="5">
        <v>600</v>
      </c>
      <c r="F44" s="78"/>
      <c r="G44" s="3">
        <f t="shared" ref="G44:G74" si="2">+F44*E44</f>
        <v>0</v>
      </c>
    </row>
    <row r="45" spans="2:7" ht="28.8" x14ac:dyDescent="0.3">
      <c r="B45" s="8" t="s">
        <v>179</v>
      </c>
      <c r="C45" s="81" t="s">
        <v>381</v>
      </c>
      <c r="D45" s="8" t="s">
        <v>21</v>
      </c>
      <c r="E45" s="5">
        <v>56750.86</v>
      </c>
      <c r="F45" s="78"/>
      <c r="G45" s="3">
        <f t="shared" si="2"/>
        <v>0</v>
      </c>
    </row>
    <row r="46" spans="2:7" x14ac:dyDescent="0.3">
      <c r="B46" s="8" t="s">
        <v>180</v>
      </c>
      <c r="C46" s="81" t="s">
        <v>382</v>
      </c>
      <c r="D46" s="43" t="s">
        <v>13</v>
      </c>
      <c r="E46" s="5">
        <v>20</v>
      </c>
      <c r="F46" s="78"/>
      <c r="G46" s="3">
        <f t="shared" si="2"/>
        <v>0</v>
      </c>
    </row>
    <row r="47" spans="2:7" x14ac:dyDescent="0.3">
      <c r="B47" s="8" t="s">
        <v>181</v>
      </c>
      <c r="C47" s="81" t="s">
        <v>383</v>
      </c>
      <c r="D47" s="43" t="s">
        <v>13</v>
      </c>
      <c r="E47" s="5">
        <v>288</v>
      </c>
      <c r="F47" s="78"/>
      <c r="G47" s="3">
        <f t="shared" si="2"/>
        <v>0</v>
      </c>
    </row>
    <row r="48" spans="2:7" x14ac:dyDescent="0.3">
      <c r="B48" s="8" t="s">
        <v>237</v>
      </c>
      <c r="C48" s="81" t="s">
        <v>384</v>
      </c>
      <c r="D48" s="43" t="s">
        <v>13</v>
      </c>
      <c r="E48" s="5">
        <v>65</v>
      </c>
      <c r="F48" s="78"/>
      <c r="G48" s="3">
        <f t="shared" si="2"/>
        <v>0</v>
      </c>
    </row>
    <row r="49" spans="2:7" x14ac:dyDescent="0.3">
      <c r="B49" s="8" t="s">
        <v>238</v>
      </c>
      <c r="C49" s="81" t="s">
        <v>385</v>
      </c>
      <c r="D49" s="8" t="s">
        <v>13</v>
      </c>
      <c r="E49" s="5">
        <v>117.52</v>
      </c>
      <c r="F49" s="78"/>
      <c r="G49" s="3">
        <f t="shared" si="2"/>
        <v>0</v>
      </c>
    </row>
    <row r="50" spans="2:7" x14ac:dyDescent="0.3">
      <c r="B50" s="8" t="s">
        <v>239</v>
      </c>
      <c r="C50" s="81" t="s">
        <v>240</v>
      </c>
      <c r="D50" s="43" t="s">
        <v>13</v>
      </c>
      <c r="E50" s="5">
        <v>5</v>
      </c>
      <c r="F50" s="78"/>
      <c r="G50" s="3">
        <f t="shared" si="2"/>
        <v>0</v>
      </c>
    </row>
    <row r="51" spans="2:7" x14ac:dyDescent="0.3">
      <c r="B51" s="8" t="s">
        <v>241</v>
      </c>
      <c r="C51" s="81" t="s">
        <v>242</v>
      </c>
      <c r="D51" s="43" t="s">
        <v>13</v>
      </c>
      <c r="E51" s="5">
        <v>15</v>
      </c>
      <c r="F51" s="78"/>
      <c r="G51" s="3">
        <f t="shared" si="2"/>
        <v>0</v>
      </c>
    </row>
    <row r="52" spans="2:7" x14ac:dyDescent="0.3">
      <c r="B52" s="8" t="s">
        <v>243</v>
      </c>
      <c r="C52" s="81" t="s">
        <v>244</v>
      </c>
      <c r="D52" s="43" t="s">
        <v>13</v>
      </c>
      <c r="E52" s="5">
        <v>23</v>
      </c>
      <c r="F52" s="78"/>
      <c r="G52" s="3">
        <f t="shared" si="2"/>
        <v>0</v>
      </c>
    </row>
    <row r="53" spans="2:7" ht="28.8" x14ac:dyDescent="0.3">
      <c r="B53" s="8" t="s">
        <v>245</v>
      </c>
      <c r="C53" s="81" t="s">
        <v>246</v>
      </c>
      <c r="D53" s="8" t="s">
        <v>13</v>
      </c>
      <c r="E53" s="5">
        <v>111.72</v>
      </c>
      <c r="F53" s="78"/>
      <c r="G53" s="3">
        <f t="shared" si="2"/>
        <v>0</v>
      </c>
    </row>
    <row r="54" spans="2:7" ht="28.8" x14ac:dyDescent="0.3">
      <c r="B54" s="8" t="s">
        <v>247</v>
      </c>
      <c r="C54" s="81" t="s">
        <v>248</v>
      </c>
      <c r="D54" s="8" t="s">
        <v>13</v>
      </c>
      <c r="E54" s="5">
        <v>72.45</v>
      </c>
      <c r="F54" s="78"/>
      <c r="G54" s="3">
        <f t="shared" si="2"/>
        <v>0</v>
      </c>
    </row>
    <row r="55" spans="2:7" x14ac:dyDescent="0.3">
      <c r="B55" s="8" t="s">
        <v>249</v>
      </c>
      <c r="C55" s="81" t="s">
        <v>250</v>
      </c>
      <c r="D55" s="8" t="s">
        <v>13</v>
      </c>
      <c r="E55" s="5">
        <v>67.5</v>
      </c>
      <c r="F55" s="78"/>
      <c r="G55" s="3">
        <f t="shared" si="2"/>
        <v>0</v>
      </c>
    </row>
    <row r="56" spans="2:7" ht="28.8" x14ac:dyDescent="0.3">
      <c r="B56" s="8" t="s">
        <v>251</v>
      </c>
      <c r="C56" s="81" t="s">
        <v>252</v>
      </c>
      <c r="D56" s="43" t="s">
        <v>13</v>
      </c>
      <c r="E56" s="5">
        <v>20.58</v>
      </c>
      <c r="F56" s="78"/>
      <c r="G56" s="3">
        <f t="shared" si="2"/>
        <v>0</v>
      </c>
    </row>
    <row r="57" spans="2:7" x14ac:dyDescent="0.3">
      <c r="B57" s="8" t="s">
        <v>253</v>
      </c>
      <c r="C57" s="81" t="s">
        <v>386</v>
      </c>
      <c r="D57" s="43" t="s">
        <v>13</v>
      </c>
      <c r="E57" s="5">
        <v>16</v>
      </c>
      <c r="F57" s="78"/>
      <c r="G57" s="3">
        <f t="shared" si="2"/>
        <v>0</v>
      </c>
    </row>
    <row r="58" spans="2:7" x14ac:dyDescent="0.3">
      <c r="B58" s="8" t="s">
        <v>254</v>
      </c>
      <c r="C58" s="81" t="s">
        <v>255</v>
      </c>
      <c r="D58" s="43" t="s">
        <v>13</v>
      </c>
      <c r="E58" s="5">
        <v>13.44</v>
      </c>
      <c r="F58" s="78"/>
      <c r="G58" s="3">
        <f t="shared" si="2"/>
        <v>0</v>
      </c>
    </row>
    <row r="59" spans="2:7" x14ac:dyDescent="0.3">
      <c r="B59" s="8" t="s">
        <v>256</v>
      </c>
      <c r="C59" s="81" t="s">
        <v>257</v>
      </c>
      <c r="D59" s="8" t="s">
        <v>13</v>
      </c>
      <c r="E59" s="5">
        <v>183.42</v>
      </c>
      <c r="F59" s="78"/>
      <c r="G59" s="3">
        <f t="shared" si="2"/>
        <v>0</v>
      </c>
    </row>
    <row r="60" spans="2:7" ht="28.8" x14ac:dyDescent="0.3">
      <c r="B60" s="8" t="s">
        <v>258</v>
      </c>
      <c r="C60" s="81" t="s">
        <v>259</v>
      </c>
      <c r="D60" s="43" t="s">
        <v>4</v>
      </c>
      <c r="E60" s="5">
        <v>67</v>
      </c>
      <c r="F60" s="78"/>
      <c r="G60" s="3">
        <f t="shared" si="2"/>
        <v>0</v>
      </c>
    </row>
    <row r="61" spans="2:7" ht="43.2" x14ac:dyDescent="0.3">
      <c r="B61" s="8" t="s">
        <v>260</v>
      </c>
      <c r="C61" s="81" t="s">
        <v>387</v>
      </c>
      <c r="D61" s="43" t="s">
        <v>10</v>
      </c>
      <c r="E61" s="5">
        <v>24</v>
      </c>
      <c r="F61" s="78"/>
      <c r="G61" s="3">
        <f t="shared" si="2"/>
        <v>0</v>
      </c>
    </row>
    <row r="62" spans="2:7" x14ac:dyDescent="0.3">
      <c r="B62" s="8" t="s">
        <v>261</v>
      </c>
      <c r="C62" s="81" t="s">
        <v>230</v>
      </c>
      <c r="D62" s="8" t="s">
        <v>21</v>
      </c>
      <c r="E62" s="5">
        <v>57803</v>
      </c>
      <c r="F62" s="78"/>
      <c r="G62" s="3">
        <f t="shared" si="2"/>
        <v>0</v>
      </c>
    </row>
    <row r="63" spans="2:7" x14ac:dyDescent="0.3">
      <c r="B63" s="8" t="s">
        <v>262</v>
      </c>
      <c r="C63" s="81" t="s">
        <v>263</v>
      </c>
      <c r="D63" s="8" t="s">
        <v>264</v>
      </c>
      <c r="E63" s="5">
        <v>5876</v>
      </c>
      <c r="F63" s="78"/>
      <c r="G63" s="3">
        <f t="shared" si="2"/>
        <v>0</v>
      </c>
    </row>
    <row r="64" spans="2:7" ht="28.8" x14ac:dyDescent="0.3">
      <c r="B64" s="8" t="s">
        <v>265</v>
      </c>
      <c r="C64" s="81" t="s">
        <v>388</v>
      </c>
      <c r="D64" s="43" t="s">
        <v>10</v>
      </c>
      <c r="E64" s="5">
        <v>64</v>
      </c>
      <c r="F64" s="78"/>
      <c r="G64" s="3">
        <f t="shared" si="2"/>
        <v>0</v>
      </c>
    </row>
    <row r="65" spans="2:7" ht="43.2" x14ac:dyDescent="0.3">
      <c r="B65" s="8" t="s">
        <v>266</v>
      </c>
      <c r="C65" s="81" t="s">
        <v>389</v>
      </c>
      <c r="D65" s="43" t="s">
        <v>10</v>
      </c>
      <c r="E65" s="5">
        <v>64</v>
      </c>
      <c r="F65" s="78"/>
      <c r="G65" s="3">
        <f t="shared" si="2"/>
        <v>0</v>
      </c>
    </row>
    <row r="66" spans="2:7" x14ac:dyDescent="0.3">
      <c r="B66" s="8" t="s">
        <v>267</v>
      </c>
      <c r="C66" s="81" t="s">
        <v>268</v>
      </c>
      <c r="D66" s="43" t="s">
        <v>76</v>
      </c>
      <c r="E66" s="5">
        <v>22</v>
      </c>
      <c r="F66" s="78"/>
      <c r="G66" s="3">
        <f t="shared" si="2"/>
        <v>0</v>
      </c>
    </row>
    <row r="67" spans="2:7" x14ac:dyDescent="0.3">
      <c r="B67" s="8" t="s">
        <v>269</v>
      </c>
      <c r="C67" s="81" t="s">
        <v>270</v>
      </c>
      <c r="D67" s="43" t="s">
        <v>76</v>
      </c>
      <c r="E67" s="5">
        <v>8</v>
      </c>
      <c r="F67" s="78"/>
      <c r="G67" s="3">
        <f t="shared" si="2"/>
        <v>0</v>
      </c>
    </row>
    <row r="68" spans="2:7" x14ac:dyDescent="0.3">
      <c r="B68" s="8" t="s">
        <v>271</v>
      </c>
      <c r="C68" s="81" t="s">
        <v>390</v>
      </c>
      <c r="D68" s="43" t="s">
        <v>76</v>
      </c>
      <c r="E68" s="5">
        <v>1</v>
      </c>
      <c r="F68" s="78"/>
      <c r="G68" s="3">
        <f t="shared" si="2"/>
        <v>0</v>
      </c>
    </row>
    <row r="69" spans="2:7" x14ac:dyDescent="0.3">
      <c r="B69" s="8" t="s">
        <v>272</v>
      </c>
      <c r="C69" s="81" t="s">
        <v>391</v>
      </c>
      <c r="D69" s="43" t="s">
        <v>76</v>
      </c>
      <c r="E69" s="5">
        <v>1</v>
      </c>
      <c r="F69" s="78"/>
      <c r="G69" s="3">
        <f t="shared" si="2"/>
        <v>0</v>
      </c>
    </row>
    <row r="70" spans="2:7" x14ac:dyDescent="0.3">
      <c r="B70" s="8" t="s">
        <v>273</v>
      </c>
      <c r="C70" s="81" t="s">
        <v>392</v>
      </c>
      <c r="D70" s="43" t="s">
        <v>76</v>
      </c>
      <c r="E70" s="5">
        <v>4</v>
      </c>
      <c r="F70" s="78"/>
      <c r="G70" s="3">
        <f t="shared" si="2"/>
        <v>0</v>
      </c>
    </row>
    <row r="71" spans="2:7" ht="43.2" x14ac:dyDescent="0.3">
      <c r="B71" s="8" t="s">
        <v>274</v>
      </c>
      <c r="C71" s="81" t="s">
        <v>370</v>
      </c>
      <c r="D71" s="43" t="s">
        <v>13</v>
      </c>
      <c r="E71" s="5">
        <v>76</v>
      </c>
      <c r="F71" s="78"/>
      <c r="G71" s="3">
        <f t="shared" si="2"/>
        <v>0</v>
      </c>
    </row>
    <row r="72" spans="2:7" ht="28.8" x14ac:dyDescent="0.3">
      <c r="B72" s="8" t="s">
        <v>275</v>
      </c>
      <c r="C72" s="81" t="s">
        <v>276</v>
      </c>
      <c r="D72" s="43" t="s">
        <v>13</v>
      </c>
      <c r="E72" s="5">
        <v>76</v>
      </c>
      <c r="F72" s="78"/>
      <c r="G72" s="3">
        <f t="shared" si="2"/>
        <v>0</v>
      </c>
    </row>
    <row r="73" spans="2:7" ht="28.8" x14ac:dyDescent="0.3">
      <c r="B73" s="8" t="s">
        <v>277</v>
      </c>
      <c r="C73" s="81" t="s">
        <v>278</v>
      </c>
      <c r="D73" s="43" t="s">
        <v>13</v>
      </c>
      <c r="E73" s="5">
        <v>106</v>
      </c>
      <c r="F73" s="78"/>
      <c r="G73" s="3">
        <f t="shared" si="2"/>
        <v>0</v>
      </c>
    </row>
    <row r="74" spans="2:7" ht="28.8" x14ac:dyDescent="0.3">
      <c r="B74" s="8" t="s">
        <v>279</v>
      </c>
      <c r="C74" s="81" t="s">
        <v>393</v>
      </c>
      <c r="D74" s="43" t="s">
        <v>221</v>
      </c>
      <c r="E74" s="5">
        <v>2364</v>
      </c>
      <c r="F74" s="78"/>
      <c r="G74" s="3">
        <f t="shared" si="2"/>
        <v>0</v>
      </c>
    </row>
    <row r="75" spans="2:7" x14ac:dyDescent="0.3">
      <c r="B75" s="1">
        <v>5</v>
      </c>
      <c r="C75" s="80" t="s">
        <v>280</v>
      </c>
      <c r="D75" s="43"/>
      <c r="E75" s="5"/>
      <c r="F75" s="78"/>
      <c r="G75" s="4">
        <f>+G76+G89</f>
        <v>0</v>
      </c>
    </row>
    <row r="76" spans="2:7" x14ac:dyDescent="0.3">
      <c r="B76" s="1" t="s">
        <v>184</v>
      </c>
      <c r="C76" s="80" t="s">
        <v>281</v>
      </c>
      <c r="D76" s="43"/>
      <c r="E76" s="5"/>
      <c r="F76" s="78"/>
      <c r="G76" s="4">
        <f>SUM(G77:G88)</f>
        <v>0</v>
      </c>
    </row>
    <row r="77" spans="2:7" x14ac:dyDescent="0.3">
      <c r="B77" s="8" t="s">
        <v>282</v>
      </c>
      <c r="C77" s="81" t="s">
        <v>365</v>
      </c>
      <c r="D77" s="43" t="s">
        <v>4</v>
      </c>
      <c r="E77" s="5">
        <v>32</v>
      </c>
      <c r="F77" s="78"/>
      <c r="G77" s="3">
        <f t="shared" ref="G77:G88" si="3">+F77*E77</f>
        <v>0</v>
      </c>
    </row>
    <row r="78" spans="2:7" x14ac:dyDescent="0.3">
      <c r="B78" s="8" t="s">
        <v>283</v>
      </c>
      <c r="C78" s="81" t="s">
        <v>383</v>
      </c>
      <c r="D78" s="43" t="s">
        <v>13</v>
      </c>
      <c r="E78" s="5">
        <v>56</v>
      </c>
      <c r="F78" s="78"/>
      <c r="G78" s="3">
        <f t="shared" si="3"/>
        <v>0</v>
      </c>
    </row>
    <row r="79" spans="2:7" x14ac:dyDescent="0.3">
      <c r="B79" s="8" t="s">
        <v>284</v>
      </c>
      <c r="C79" s="81" t="s">
        <v>285</v>
      </c>
      <c r="D79" s="43" t="s">
        <v>13</v>
      </c>
      <c r="E79" s="5">
        <v>3.1500000000000004</v>
      </c>
      <c r="F79" s="78"/>
      <c r="G79" s="3">
        <f t="shared" si="3"/>
        <v>0</v>
      </c>
    </row>
    <row r="80" spans="2:7" ht="28.8" x14ac:dyDescent="0.3">
      <c r="B80" s="8" t="s">
        <v>286</v>
      </c>
      <c r="C80" s="81" t="s">
        <v>394</v>
      </c>
      <c r="D80" s="8" t="s">
        <v>10</v>
      </c>
      <c r="E80" s="5">
        <v>80</v>
      </c>
      <c r="F80" s="78"/>
      <c r="G80" s="3">
        <f t="shared" si="3"/>
        <v>0</v>
      </c>
    </row>
    <row r="81" spans="2:7" x14ac:dyDescent="0.3">
      <c r="B81" s="8" t="s">
        <v>287</v>
      </c>
      <c r="C81" s="81" t="s">
        <v>395</v>
      </c>
      <c r="D81" s="8" t="s">
        <v>13</v>
      </c>
      <c r="E81" s="5">
        <v>13.440000000000001</v>
      </c>
      <c r="F81" s="78"/>
      <c r="G81" s="3">
        <f t="shared" si="3"/>
        <v>0</v>
      </c>
    </row>
    <row r="82" spans="2:7" x14ac:dyDescent="0.3">
      <c r="B82" s="8" t="s">
        <v>288</v>
      </c>
      <c r="C82" s="81" t="s">
        <v>396</v>
      </c>
      <c r="D82" s="8" t="s">
        <v>13</v>
      </c>
      <c r="E82" s="5">
        <v>13.44</v>
      </c>
      <c r="F82" s="78"/>
      <c r="G82" s="3">
        <f t="shared" si="3"/>
        <v>0</v>
      </c>
    </row>
    <row r="83" spans="2:7" x14ac:dyDescent="0.3">
      <c r="B83" s="8" t="s">
        <v>289</v>
      </c>
      <c r="C83" s="81" t="s">
        <v>290</v>
      </c>
      <c r="D83" s="8" t="s">
        <v>21</v>
      </c>
      <c r="E83" s="5">
        <v>2602</v>
      </c>
      <c r="F83" s="78"/>
      <c r="G83" s="3">
        <f t="shared" si="3"/>
        <v>0</v>
      </c>
    </row>
    <row r="84" spans="2:7" x14ac:dyDescent="0.3">
      <c r="B84" s="8" t="s">
        <v>291</v>
      </c>
      <c r="C84" s="81" t="s">
        <v>397</v>
      </c>
      <c r="D84" s="43" t="s">
        <v>10</v>
      </c>
      <c r="E84" s="5">
        <v>8.5</v>
      </c>
      <c r="F84" s="78"/>
      <c r="G84" s="3">
        <f t="shared" si="3"/>
        <v>0</v>
      </c>
    </row>
    <row r="85" spans="2:7" x14ac:dyDescent="0.3">
      <c r="B85" s="8" t="s">
        <v>292</v>
      </c>
      <c r="C85" s="81" t="s">
        <v>398</v>
      </c>
      <c r="D85" s="43" t="s">
        <v>10</v>
      </c>
      <c r="E85" s="5">
        <v>9</v>
      </c>
      <c r="F85" s="78"/>
      <c r="G85" s="3">
        <f t="shared" si="3"/>
        <v>0</v>
      </c>
    </row>
    <row r="86" spans="2:7" x14ac:dyDescent="0.3">
      <c r="B86" s="8" t="s">
        <v>293</v>
      </c>
      <c r="C86" s="81" t="s">
        <v>399</v>
      </c>
      <c r="D86" s="43" t="s">
        <v>4</v>
      </c>
      <c r="E86" s="5">
        <v>40</v>
      </c>
      <c r="F86" s="78"/>
      <c r="G86" s="3">
        <f t="shared" si="3"/>
        <v>0</v>
      </c>
    </row>
    <row r="87" spans="2:7" x14ac:dyDescent="0.3">
      <c r="B87" s="8" t="s">
        <v>294</v>
      </c>
      <c r="C87" s="81" t="s">
        <v>295</v>
      </c>
      <c r="D87" s="43" t="s">
        <v>13</v>
      </c>
      <c r="E87" s="5">
        <v>6</v>
      </c>
      <c r="F87" s="78"/>
      <c r="G87" s="3">
        <f t="shared" si="3"/>
        <v>0</v>
      </c>
    </row>
    <row r="88" spans="2:7" ht="28.8" x14ac:dyDescent="0.3">
      <c r="B88" s="8" t="s">
        <v>296</v>
      </c>
      <c r="C88" s="81" t="s">
        <v>393</v>
      </c>
      <c r="D88" s="43" t="s">
        <v>221</v>
      </c>
      <c r="E88" s="5">
        <v>336</v>
      </c>
      <c r="F88" s="78"/>
      <c r="G88" s="3">
        <f t="shared" si="3"/>
        <v>0</v>
      </c>
    </row>
    <row r="89" spans="2:7" x14ac:dyDescent="0.3">
      <c r="B89" s="1" t="s">
        <v>185</v>
      </c>
      <c r="C89" s="80" t="s">
        <v>297</v>
      </c>
      <c r="D89" s="43"/>
      <c r="E89" s="5"/>
      <c r="F89" s="78"/>
      <c r="G89" s="4">
        <f>SUM(G90:G101)</f>
        <v>0</v>
      </c>
    </row>
    <row r="90" spans="2:7" x14ac:dyDescent="0.3">
      <c r="B90" s="8" t="s">
        <v>298</v>
      </c>
      <c r="C90" s="81" t="s">
        <v>365</v>
      </c>
      <c r="D90" s="43" t="s">
        <v>4</v>
      </c>
      <c r="E90" s="5">
        <v>72</v>
      </c>
      <c r="F90" s="78"/>
      <c r="G90" s="3">
        <f t="shared" ref="G90:G101" si="4">+F90*E90</f>
        <v>0</v>
      </c>
    </row>
    <row r="91" spans="2:7" x14ac:dyDescent="0.3">
      <c r="B91" s="8" t="s">
        <v>299</v>
      </c>
      <c r="C91" s="81" t="s">
        <v>383</v>
      </c>
      <c r="D91" s="43" t="s">
        <v>13</v>
      </c>
      <c r="E91" s="5">
        <v>89</v>
      </c>
      <c r="F91" s="78"/>
      <c r="G91" s="3">
        <f t="shared" si="4"/>
        <v>0</v>
      </c>
    </row>
    <row r="92" spans="2:7" x14ac:dyDescent="0.3">
      <c r="B92" s="8" t="s">
        <v>300</v>
      </c>
      <c r="C92" s="81" t="s">
        <v>285</v>
      </c>
      <c r="D92" s="8" t="s">
        <v>13</v>
      </c>
      <c r="E92" s="5">
        <v>6.3000000000000007</v>
      </c>
      <c r="F92" s="78"/>
      <c r="G92" s="3">
        <f t="shared" si="4"/>
        <v>0</v>
      </c>
    </row>
    <row r="93" spans="2:7" ht="28.8" x14ac:dyDescent="0.3">
      <c r="B93" s="8" t="s">
        <v>301</v>
      </c>
      <c r="C93" s="81" t="s">
        <v>394</v>
      </c>
      <c r="D93" s="8" t="s">
        <v>10</v>
      </c>
      <c r="E93" s="5">
        <v>240</v>
      </c>
      <c r="F93" s="78"/>
      <c r="G93" s="3">
        <f t="shared" si="4"/>
        <v>0</v>
      </c>
    </row>
    <row r="94" spans="2:7" x14ac:dyDescent="0.3">
      <c r="B94" s="8" t="s">
        <v>302</v>
      </c>
      <c r="C94" s="81" t="s">
        <v>395</v>
      </c>
      <c r="D94" s="8" t="s">
        <v>13</v>
      </c>
      <c r="E94" s="5">
        <v>31.5</v>
      </c>
      <c r="F94" s="78"/>
      <c r="G94" s="3">
        <f t="shared" si="4"/>
        <v>0</v>
      </c>
    </row>
    <row r="95" spans="2:7" x14ac:dyDescent="0.3">
      <c r="B95" s="8" t="s">
        <v>303</v>
      </c>
      <c r="C95" s="81" t="s">
        <v>396</v>
      </c>
      <c r="D95" s="8" t="s">
        <v>13</v>
      </c>
      <c r="E95" s="5">
        <v>26.46</v>
      </c>
      <c r="F95" s="78"/>
      <c r="G95" s="3">
        <f t="shared" si="4"/>
        <v>0</v>
      </c>
    </row>
    <row r="96" spans="2:7" x14ac:dyDescent="0.3">
      <c r="B96" s="8" t="s">
        <v>304</v>
      </c>
      <c r="C96" s="81" t="s">
        <v>290</v>
      </c>
      <c r="D96" s="8" t="s">
        <v>21</v>
      </c>
      <c r="E96" s="5">
        <v>5273.5</v>
      </c>
      <c r="F96" s="78"/>
      <c r="G96" s="3">
        <f t="shared" si="4"/>
        <v>0</v>
      </c>
    </row>
    <row r="97" spans="2:7" x14ac:dyDescent="0.3">
      <c r="B97" s="8" t="s">
        <v>305</v>
      </c>
      <c r="C97" s="81" t="s">
        <v>397</v>
      </c>
      <c r="D97" s="43" t="s">
        <v>10</v>
      </c>
      <c r="E97" s="5">
        <v>25.5</v>
      </c>
      <c r="F97" s="78"/>
      <c r="G97" s="3">
        <f t="shared" si="4"/>
        <v>0</v>
      </c>
    </row>
    <row r="98" spans="2:7" x14ac:dyDescent="0.3">
      <c r="B98" s="8" t="s">
        <v>306</v>
      </c>
      <c r="C98" s="81" t="s">
        <v>398</v>
      </c>
      <c r="D98" s="43" t="s">
        <v>10</v>
      </c>
      <c r="E98" s="5">
        <v>27</v>
      </c>
      <c r="F98" s="78"/>
      <c r="G98" s="3">
        <f t="shared" si="4"/>
        <v>0</v>
      </c>
    </row>
    <row r="99" spans="2:7" x14ac:dyDescent="0.3">
      <c r="B99" s="8" t="s">
        <v>307</v>
      </c>
      <c r="C99" s="81" t="s">
        <v>399</v>
      </c>
      <c r="D99" s="43" t="s">
        <v>4</v>
      </c>
      <c r="E99" s="5">
        <v>84</v>
      </c>
      <c r="F99" s="78"/>
      <c r="G99" s="3">
        <f t="shared" si="4"/>
        <v>0</v>
      </c>
    </row>
    <row r="100" spans="2:7" x14ac:dyDescent="0.3">
      <c r="B100" s="8" t="s">
        <v>308</v>
      </c>
      <c r="C100" s="81" t="s">
        <v>295</v>
      </c>
      <c r="D100" s="43" t="s">
        <v>13</v>
      </c>
      <c r="E100" s="5">
        <v>11</v>
      </c>
      <c r="F100" s="78"/>
      <c r="G100" s="3">
        <f t="shared" si="4"/>
        <v>0</v>
      </c>
    </row>
    <row r="101" spans="2:7" ht="28.8" x14ac:dyDescent="0.3">
      <c r="B101" s="8" t="s">
        <v>309</v>
      </c>
      <c r="C101" s="81" t="s">
        <v>393</v>
      </c>
      <c r="D101" s="43" t="s">
        <v>221</v>
      </c>
      <c r="E101" s="5">
        <v>534</v>
      </c>
      <c r="F101" s="78"/>
      <c r="G101" s="3">
        <f t="shared" si="4"/>
        <v>0</v>
      </c>
    </row>
    <row r="102" spans="2:7" x14ac:dyDescent="0.3">
      <c r="B102" s="1">
        <v>6</v>
      </c>
      <c r="C102" s="80" t="s">
        <v>310</v>
      </c>
      <c r="D102" s="43"/>
      <c r="E102" s="5"/>
      <c r="F102" s="78"/>
      <c r="G102" s="4">
        <f>SUM(G103:G112)</f>
        <v>0</v>
      </c>
    </row>
    <row r="103" spans="2:7" x14ac:dyDescent="0.3">
      <c r="B103" s="8" t="s">
        <v>193</v>
      </c>
      <c r="C103" s="81" t="s">
        <v>365</v>
      </c>
      <c r="D103" s="43" t="s">
        <v>4</v>
      </c>
      <c r="E103" s="5">
        <v>2300</v>
      </c>
      <c r="F103" s="78"/>
      <c r="G103" s="3">
        <f t="shared" ref="G103:G112" si="5">+F103*E103</f>
        <v>0</v>
      </c>
    </row>
    <row r="104" spans="2:7" x14ac:dyDescent="0.3">
      <c r="B104" s="8" t="s">
        <v>195</v>
      </c>
      <c r="C104" s="81" t="s">
        <v>400</v>
      </c>
      <c r="D104" s="8" t="s">
        <v>76</v>
      </c>
      <c r="E104" s="5">
        <v>4140</v>
      </c>
      <c r="F104" s="78"/>
      <c r="G104" s="3">
        <f t="shared" si="5"/>
        <v>0</v>
      </c>
    </row>
    <row r="105" spans="2:7" x14ac:dyDescent="0.3">
      <c r="B105" s="8" t="s">
        <v>197</v>
      </c>
      <c r="C105" s="81" t="s">
        <v>295</v>
      </c>
      <c r="D105" s="8" t="s">
        <v>13</v>
      </c>
      <c r="E105" s="5">
        <v>603</v>
      </c>
      <c r="F105" s="78"/>
      <c r="G105" s="3">
        <f t="shared" si="5"/>
        <v>0</v>
      </c>
    </row>
    <row r="106" spans="2:7" ht="28.8" x14ac:dyDescent="0.3">
      <c r="B106" s="8" t="s">
        <v>198</v>
      </c>
      <c r="C106" s="81" t="s">
        <v>401</v>
      </c>
      <c r="D106" s="8" t="s">
        <v>13</v>
      </c>
      <c r="E106" s="5">
        <v>470</v>
      </c>
      <c r="F106" s="78"/>
      <c r="G106" s="3">
        <f t="shared" si="5"/>
        <v>0</v>
      </c>
    </row>
    <row r="107" spans="2:7" ht="28.8" x14ac:dyDescent="0.3">
      <c r="B107" s="8" t="s">
        <v>200</v>
      </c>
      <c r="C107" s="81" t="s">
        <v>402</v>
      </c>
      <c r="D107" s="8" t="s">
        <v>13</v>
      </c>
      <c r="E107" s="5">
        <v>2105</v>
      </c>
      <c r="F107" s="78"/>
      <c r="G107" s="3">
        <f t="shared" si="5"/>
        <v>0</v>
      </c>
    </row>
    <row r="108" spans="2:7" ht="28.8" x14ac:dyDescent="0.3">
      <c r="B108" s="8" t="s">
        <v>311</v>
      </c>
      <c r="C108" s="81" t="s">
        <v>403</v>
      </c>
      <c r="D108" s="8" t="s">
        <v>4</v>
      </c>
      <c r="E108" s="5">
        <v>3776</v>
      </c>
      <c r="F108" s="78"/>
      <c r="G108" s="3">
        <f t="shared" si="5"/>
        <v>0</v>
      </c>
    </row>
    <row r="109" spans="2:7" x14ac:dyDescent="0.3">
      <c r="B109" s="10" t="s">
        <v>312</v>
      </c>
      <c r="C109" s="82" t="s">
        <v>313</v>
      </c>
      <c r="D109" s="44" t="s">
        <v>21</v>
      </c>
      <c r="E109" s="6">
        <v>160</v>
      </c>
      <c r="F109" s="79"/>
      <c r="G109" s="27">
        <f t="shared" si="5"/>
        <v>0</v>
      </c>
    </row>
    <row r="110" spans="2:7" ht="28.8" x14ac:dyDescent="0.3">
      <c r="B110" s="8" t="s">
        <v>204</v>
      </c>
      <c r="C110" s="81" t="s">
        <v>404</v>
      </c>
      <c r="D110" s="43" t="s">
        <v>4</v>
      </c>
      <c r="E110" s="5">
        <v>207</v>
      </c>
      <c r="F110" s="78"/>
      <c r="G110" s="3">
        <f t="shared" si="5"/>
        <v>0</v>
      </c>
    </row>
    <row r="111" spans="2:7" x14ac:dyDescent="0.3">
      <c r="B111" s="8" t="s">
        <v>314</v>
      </c>
      <c r="C111" s="81" t="s">
        <v>315</v>
      </c>
      <c r="D111" s="8" t="s">
        <v>13</v>
      </c>
      <c r="E111" s="5">
        <v>480</v>
      </c>
      <c r="F111" s="78"/>
      <c r="G111" s="3">
        <f t="shared" si="5"/>
        <v>0</v>
      </c>
    </row>
    <row r="112" spans="2:7" x14ac:dyDescent="0.3">
      <c r="B112" s="8" t="s">
        <v>316</v>
      </c>
      <c r="C112" s="81" t="s">
        <v>405</v>
      </c>
      <c r="D112" s="43" t="s">
        <v>10</v>
      </c>
      <c r="E112" s="5">
        <v>28</v>
      </c>
      <c r="F112" s="78"/>
      <c r="G112" s="3">
        <f t="shared" si="5"/>
        <v>0</v>
      </c>
    </row>
    <row r="113" spans="2:7" x14ac:dyDescent="0.3">
      <c r="B113" s="1">
        <v>7</v>
      </c>
      <c r="C113" s="80" t="s">
        <v>177</v>
      </c>
      <c r="D113" s="43"/>
      <c r="E113" s="5"/>
      <c r="F113" s="78"/>
      <c r="G113" s="4">
        <f>SUM(G114:G117)</f>
        <v>0</v>
      </c>
    </row>
    <row r="114" spans="2:7" x14ac:dyDescent="0.3">
      <c r="B114" s="8" t="s">
        <v>208</v>
      </c>
      <c r="C114" s="81" t="s">
        <v>369</v>
      </c>
      <c r="D114" s="43" t="s">
        <v>13</v>
      </c>
      <c r="E114" s="5">
        <v>1631</v>
      </c>
      <c r="F114" s="78"/>
      <c r="G114" s="3">
        <f>+F114*E114</f>
        <v>0</v>
      </c>
    </row>
    <row r="115" spans="2:7" x14ac:dyDescent="0.3">
      <c r="B115" s="8" t="s">
        <v>317</v>
      </c>
      <c r="C115" s="81" t="s">
        <v>406</v>
      </c>
      <c r="D115" s="43" t="s">
        <v>221</v>
      </c>
      <c r="E115" s="5">
        <v>9786</v>
      </c>
      <c r="F115" s="78"/>
      <c r="G115" s="3">
        <f>+F115*E115</f>
        <v>0</v>
      </c>
    </row>
    <row r="116" spans="2:7" ht="28.8" x14ac:dyDescent="0.3">
      <c r="B116" s="8" t="s">
        <v>318</v>
      </c>
      <c r="C116" s="81" t="s">
        <v>407</v>
      </c>
      <c r="D116" s="43" t="s">
        <v>13</v>
      </c>
      <c r="E116" s="5">
        <v>300</v>
      </c>
      <c r="F116" s="78"/>
      <c r="G116" s="3">
        <f>+F116*E116</f>
        <v>0</v>
      </c>
    </row>
    <row r="117" spans="2:7" x14ac:dyDescent="0.3">
      <c r="B117" s="8" t="s">
        <v>319</v>
      </c>
      <c r="C117" s="81" t="s">
        <v>320</v>
      </c>
      <c r="D117" s="43" t="s">
        <v>13</v>
      </c>
      <c r="E117" s="5">
        <v>2604</v>
      </c>
      <c r="F117" s="78"/>
      <c r="G117" s="3">
        <f>+F117*E117</f>
        <v>0</v>
      </c>
    </row>
    <row r="118" spans="2:7" x14ac:dyDescent="0.3">
      <c r="B118" s="1">
        <v>8</v>
      </c>
      <c r="C118" s="80" t="s">
        <v>183</v>
      </c>
      <c r="D118" s="43"/>
      <c r="E118" s="5"/>
      <c r="F118" s="78"/>
      <c r="G118" s="4">
        <f>SUM(G119:G124)</f>
        <v>0</v>
      </c>
    </row>
    <row r="119" spans="2:7" x14ac:dyDescent="0.3">
      <c r="B119" s="8" t="s">
        <v>321</v>
      </c>
      <c r="C119" s="81" t="s">
        <v>322</v>
      </c>
      <c r="D119" s="43" t="s">
        <v>4</v>
      </c>
      <c r="E119" s="11">
        <v>2300</v>
      </c>
      <c r="F119" s="78"/>
      <c r="G119" s="28">
        <f t="shared" ref="G119:G124" si="6">+F119*E119</f>
        <v>0</v>
      </c>
    </row>
    <row r="120" spans="2:7" x14ac:dyDescent="0.3">
      <c r="B120" s="8" t="s">
        <v>323</v>
      </c>
      <c r="C120" s="81" t="s">
        <v>408</v>
      </c>
      <c r="D120" s="8" t="s">
        <v>4</v>
      </c>
      <c r="E120" s="5">
        <v>5336</v>
      </c>
      <c r="F120" s="78"/>
      <c r="G120" s="3">
        <f t="shared" si="6"/>
        <v>0</v>
      </c>
    </row>
    <row r="121" spans="2:7" x14ac:dyDescent="0.3">
      <c r="B121" s="8" t="s">
        <v>324</v>
      </c>
      <c r="C121" s="81" t="s">
        <v>409</v>
      </c>
      <c r="D121" s="8" t="s">
        <v>13</v>
      </c>
      <c r="E121" s="5">
        <v>583.79999999999995</v>
      </c>
      <c r="F121" s="78"/>
      <c r="G121" s="3">
        <f t="shared" si="6"/>
        <v>0</v>
      </c>
    </row>
    <row r="122" spans="2:7" x14ac:dyDescent="0.3">
      <c r="B122" s="8" t="s">
        <v>325</v>
      </c>
      <c r="C122" s="81" t="s">
        <v>410</v>
      </c>
      <c r="D122" s="8" t="s">
        <v>13</v>
      </c>
      <c r="E122" s="5">
        <v>360</v>
      </c>
      <c r="F122" s="78"/>
      <c r="G122" s="3">
        <f t="shared" si="6"/>
        <v>0</v>
      </c>
    </row>
    <row r="123" spans="2:7" x14ac:dyDescent="0.3">
      <c r="B123" s="8" t="s">
        <v>326</v>
      </c>
      <c r="C123" s="81" t="s">
        <v>411</v>
      </c>
      <c r="D123" s="43" t="s">
        <v>4</v>
      </c>
      <c r="E123" s="5">
        <v>2070</v>
      </c>
      <c r="F123" s="78"/>
      <c r="G123" s="3">
        <f t="shared" si="6"/>
        <v>0</v>
      </c>
    </row>
    <row r="124" spans="2:7" x14ac:dyDescent="0.3">
      <c r="B124" s="8" t="s">
        <v>327</v>
      </c>
      <c r="C124" s="81" t="s">
        <v>412</v>
      </c>
      <c r="D124" s="8" t="s">
        <v>13</v>
      </c>
      <c r="E124" s="5">
        <v>198</v>
      </c>
      <c r="F124" s="78"/>
      <c r="G124" s="3">
        <f t="shared" si="6"/>
        <v>0</v>
      </c>
    </row>
    <row r="125" spans="2:7" x14ac:dyDescent="0.3">
      <c r="B125" s="1">
        <v>9</v>
      </c>
      <c r="C125" s="80" t="s">
        <v>328</v>
      </c>
      <c r="D125" s="43"/>
      <c r="E125" s="5"/>
      <c r="F125" s="78"/>
      <c r="G125" s="4">
        <f>SUM(G126:G133)</f>
        <v>0</v>
      </c>
    </row>
    <row r="126" spans="2:7" x14ac:dyDescent="0.3">
      <c r="B126" s="8" t="s">
        <v>329</v>
      </c>
      <c r="C126" s="81" t="s">
        <v>413</v>
      </c>
      <c r="D126" s="43" t="s">
        <v>76</v>
      </c>
      <c r="E126" s="5">
        <v>4</v>
      </c>
      <c r="F126" s="78"/>
      <c r="G126" s="3">
        <f t="shared" ref="G126:G133" si="7">+F126*E126</f>
        <v>0</v>
      </c>
    </row>
    <row r="127" spans="2:7" x14ac:dyDescent="0.3">
      <c r="B127" s="8" t="s">
        <v>330</v>
      </c>
      <c r="C127" s="81" t="s">
        <v>331</v>
      </c>
      <c r="D127" s="43" t="s">
        <v>196</v>
      </c>
      <c r="E127" s="5">
        <v>0.23</v>
      </c>
      <c r="F127" s="78"/>
      <c r="G127" s="3">
        <f t="shared" si="7"/>
        <v>0</v>
      </c>
    </row>
    <row r="128" spans="2:7" ht="28.8" x14ac:dyDescent="0.3">
      <c r="B128" s="8" t="s">
        <v>332</v>
      </c>
      <c r="C128" s="81" t="s">
        <v>414</v>
      </c>
      <c r="D128" s="43" t="s">
        <v>76</v>
      </c>
      <c r="E128" s="5">
        <v>120</v>
      </c>
      <c r="F128" s="78"/>
      <c r="G128" s="3">
        <f t="shared" si="7"/>
        <v>0</v>
      </c>
    </row>
    <row r="129" spans="2:10" x14ac:dyDescent="0.3">
      <c r="B129" s="8" t="s">
        <v>333</v>
      </c>
      <c r="C129" s="81" t="s">
        <v>415</v>
      </c>
      <c r="D129" s="43" t="s">
        <v>10</v>
      </c>
      <c r="E129" s="5">
        <v>260</v>
      </c>
      <c r="F129" s="78"/>
      <c r="G129" s="3">
        <f t="shared" si="7"/>
        <v>0</v>
      </c>
    </row>
    <row r="130" spans="2:10" x14ac:dyDescent="0.3">
      <c r="B130" s="8" t="s">
        <v>334</v>
      </c>
      <c r="C130" s="81" t="s">
        <v>416</v>
      </c>
      <c r="D130" s="43" t="s">
        <v>4</v>
      </c>
      <c r="E130" s="5">
        <v>260</v>
      </c>
      <c r="F130" s="78"/>
      <c r="G130" s="3">
        <f t="shared" si="7"/>
        <v>0</v>
      </c>
    </row>
    <row r="131" spans="2:10" ht="28.8" x14ac:dyDescent="0.3">
      <c r="B131" s="8" t="s">
        <v>335</v>
      </c>
      <c r="C131" s="81" t="s">
        <v>336</v>
      </c>
      <c r="D131" s="43" t="s">
        <v>13</v>
      </c>
      <c r="E131" s="5">
        <v>39.9</v>
      </c>
      <c r="F131" s="78"/>
      <c r="G131" s="3">
        <f t="shared" si="7"/>
        <v>0</v>
      </c>
    </row>
    <row r="132" spans="2:10" ht="28.8" x14ac:dyDescent="0.3">
      <c r="B132" s="8" t="s">
        <v>337</v>
      </c>
      <c r="C132" s="81" t="s">
        <v>388</v>
      </c>
      <c r="D132" s="43" t="s">
        <v>10</v>
      </c>
      <c r="E132" s="5">
        <v>200</v>
      </c>
      <c r="F132" s="78"/>
      <c r="G132" s="3">
        <f t="shared" si="7"/>
        <v>0</v>
      </c>
    </row>
    <row r="133" spans="2:10" ht="28.8" x14ac:dyDescent="0.3">
      <c r="B133" s="8" t="s">
        <v>338</v>
      </c>
      <c r="C133" s="81" t="s">
        <v>417</v>
      </c>
      <c r="D133" s="43" t="s">
        <v>10</v>
      </c>
      <c r="E133" s="5">
        <v>264</v>
      </c>
      <c r="F133" s="78"/>
      <c r="G133" s="3">
        <f t="shared" si="7"/>
        <v>0</v>
      </c>
    </row>
    <row r="134" spans="2:10" x14ac:dyDescent="0.3">
      <c r="B134" s="1">
        <v>10</v>
      </c>
      <c r="C134" s="80" t="s">
        <v>339</v>
      </c>
      <c r="D134" s="43"/>
      <c r="E134" s="5"/>
      <c r="F134" s="78"/>
      <c r="G134" s="4">
        <f>SUM(G135)</f>
        <v>0</v>
      </c>
    </row>
    <row r="135" spans="2:10" ht="15" customHeight="1" x14ac:dyDescent="0.3">
      <c r="B135" s="8" t="s">
        <v>340</v>
      </c>
      <c r="C135" s="81" t="s">
        <v>418</v>
      </c>
      <c r="D135" s="43" t="s">
        <v>76</v>
      </c>
      <c r="E135" s="5">
        <v>500</v>
      </c>
      <c r="F135" s="78"/>
      <c r="G135" s="3">
        <f>+F135*E135</f>
        <v>0</v>
      </c>
    </row>
    <row r="136" spans="2:10" ht="5.4" customHeight="1" x14ac:dyDescent="0.3">
      <c r="G136"/>
    </row>
    <row r="137" spans="2:10" x14ac:dyDescent="0.3">
      <c r="B137" s="67" t="s">
        <v>341</v>
      </c>
      <c r="C137" s="68"/>
      <c r="D137" s="68"/>
      <c r="E137" s="68"/>
      <c r="F137" s="69"/>
      <c r="G137" s="12">
        <f>+G10</f>
        <v>0</v>
      </c>
    </row>
    <row r="138" spans="2:10" x14ac:dyDescent="0.3">
      <c r="B138" s="61" t="s">
        <v>342</v>
      </c>
      <c r="C138" s="62"/>
      <c r="D138" s="62"/>
      <c r="E138" s="63"/>
      <c r="F138" s="13"/>
      <c r="G138" s="14">
        <f>+$G$137*F138</f>
        <v>0</v>
      </c>
    </row>
    <row r="139" spans="2:10" x14ac:dyDescent="0.3">
      <c r="B139" s="61" t="s">
        <v>343</v>
      </c>
      <c r="C139" s="62"/>
      <c r="D139" s="62"/>
      <c r="E139" s="63"/>
      <c r="F139" s="15"/>
      <c r="G139" s="14">
        <f>+$G$137*F139</f>
        <v>0</v>
      </c>
    </row>
    <row r="140" spans="2:10" x14ac:dyDescent="0.3">
      <c r="B140" s="61" t="s">
        <v>344</v>
      </c>
      <c r="C140" s="62"/>
      <c r="D140" s="62"/>
      <c r="E140" s="63"/>
      <c r="F140" s="13"/>
      <c r="G140" s="14">
        <f>+$G$137*F140</f>
        <v>0</v>
      </c>
    </row>
    <row r="141" spans="2:10" x14ac:dyDescent="0.3">
      <c r="B141" s="70" t="s">
        <v>345</v>
      </c>
      <c r="C141" s="71"/>
      <c r="D141" s="71"/>
      <c r="E141" s="72"/>
      <c r="F141" s="16">
        <f>SUM(F138:F140)</f>
        <v>0</v>
      </c>
      <c r="G141" s="17">
        <f>+SUM(G138:G140)</f>
        <v>0</v>
      </c>
    </row>
    <row r="142" spans="2:10" x14ac:dyDescent="0.3">
      <c r="B142" s="73" t="s">
        <v>346</v>
      </c>
      <c r="C142" s="74"/>
      <c r="D142" s="74"/>
      <c r="E142" s="74"/>
      <c r="F142" s="75"/>
      <c r="G142" s="18">
        <f>+G137+G141</f>
        <v>0</v>
      </c>
      <c r="J142" s="25"/>
    </row>
    <row r="143" spans="2:10" x14ac:dyDescent="0.3">
      <c r="B143" s="61" t="s">
        <v>347</v>
      </c>
      <c r="C143" s="62"/>
      <c r="D143" s="62"/>
      <c r="E143" s="63"/>
      <c r="F143" s="19">
        <v>0.19</v>
      </c>
      <c r="G143" s="14">
        <f>+G140*F143</f>
        <v>0</v>
      </c>
      <c r="J143" s="25"/>
    </row>
    <row r="144" spans="2:10" x14ac:dyDescent="0.3">
      <c r="B144" s="61" t="s">
        <v>355</v>
      </c>
      <c r="C144" s="62"/>
      <c r="D144" s="62"/>
      <c r="E144" s="63"/>
      <c r="F144" s="19" t="s">
        <v>357</v>
      </c>
      <c r="G144" s="14">
        <v>183124237.83000001</v>
      </c>
      <c r="J144" s="25"/>
    </row>
    <row r="145" spans="2:10" x14ac:dyDescent="0.3">
      <c r="B145" s="61" t="s">
        <v>356</v>
      </c>
      <c r="C145" s="62"/>
      <c r="D145" s="62"/>
      <c r="E145" s="63"/>
      <c r="F145" s="19" t="s">
        <v>357</v>
      </c>
      <c r="G145" s="47">
        <v>397222755.68000001</v>
      </c>
      <c r="J145" s="25"/>
    </row>
    <row r="146" spans="2:10" x14ac:dyDescent="0.3">
      <c r="B146" s="64" t="s">
        <v>352</v>
      </c>
      <c r="C146" s="65"/>
      <c r="D146" s="65"/>
      <c r="E146" s="66"/>
      <c r="F146" s="20"/>
      <c r="G146" s="21" t="str">
        <f>+IF(G142=0,"",SUM(G142:G145))</f>
        <v/>
      </c>
    </row>
    <row r="147" spans="2:10" x14ac:dyDescent="0.3">
      <c r="J147" s="25"/>
    </row>
  </sheetData>
  <sheetProtection algorithmName="SHA-512" hashValue="MuxofCzdAVYS7xBQl3i1S1+U4N6awcGI3jjBFa6qZpPHSCfaT+8ttBgjd5tRYckHf/uW6sI19ssSvZ1f5Ik1mw==" saltValue="ErIE4Dgv1fFEer4AowyP9Q==" spinCount="100000" sheet="1" objects="1" scenarios="1"/>
  <protectedRanges>
    <protectedRange sqref="F138:F140" name="AIU"/>
    <protectedRange sqref="F11:F135" name="Valores Unitarios"/>
  </protectedRanges>
  <autoFilter ref="B9:G135" xr:uid="{2C329171-E4C2-4C2D-AC1F-129581FC3325}"/>
  <mergeCells count="17">
    <mergeCell ref="B143:E143"/>
    <mergeCell ref="B146:E146"/>
    <mergeCell ref="B137:F137"/>
    <mergeCell ref="B138:E138"/>
    <mergeCell ref="B139:E139"/>
    <mergeCell ref="B140:E140"/>
    <mergeCell ref="B141:E141"/>
    <mergeCell ref="B142:F142"/>
    <mergeCell ref="B144:E144"/>
    <mergeCell ref="B145:E145"/>
    <mergeCell ref="B10:F10"/>
    <mergeCell ref="B2:G2"/>
    <mergeCell ref="B3:G3"/>
    <mergeCell ref="B4:G4"/>
    <mergeCell ref="B5:G5"/>
    <mergeCell ref="B6:G6"/>
    <mergeCell ref="B7:G7"/>
  </mergeCells>
  <dataValidations disablePrompts="1" count="1">
    <dataValidation type="list" allowBlank="1" showInputMessage="1" showErrorMessage="1" sqref="B138:B141 B143" xr:uid="{96EB0774-6A48-4015-825C-75A7FDC254E9}">
      <formula1>#REF!</formula1>
    </dataValidation>
  </dataValidations>
  <pageMargins left="0.70866141732283472" right="0.70866141732283472" top="0.74803149606299213" bottom="0.74803149606299213" header="0.31496062992125984" footer="0.31496062992125984"/>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CC8CD-D2EB-4936-9F9C-6D6C7416033E}">
  <sheetPr>
    <tabColor theme="4" tint="0.39997558519241921"/>
    <pageSetUpPr fitToPage="1"/>
  </sheetPr>
  <dimension ref="B2:J183"/>
  <sheetViews>
    <sheetView view="pageBreakPreview" topLeftCell="A160" zoomScale="85" zoomScaleNormal="85" zoomScaleSheetLayoutView="85" workbookViewId="0">
      <selection activeCell="C167" sqref="C167"/>
    </sheetView>
  </sheetViews>
  <sheetFormatPr baseColWidth="10" defaultRowHeight="14.4" x14ac:dyDescent="0.3"/>
  <cols>
    <col min="1" max="1" width="1.77734375" customWidth="1"/>
    <col min="2" max="2" width="11.6640625" bestFit="1" customWidth="1"/>
    <col min="3" max="3" width="63.33203125" style="48" customWidth="1"/>
    <col min="5" max="5" width="11.6640625" bestFit="1" customWidth="1"/>
    <col min="6" max="6" width="19.21875" customWidth="1"/>
    <col min="7" max="7" width="21" bestFit="1" customWidth="1"/>
    <col min="8" max="8" width="1.109375" customWidth="1"/>
    <col min="9" max="9" width="12" bestFit="1" customWidth="1"/>
    <col min="10" max="10" width="26.5546875" customWidth="1"/>
  </cols>
  <sheetData>
    <row r="2" spans="2:7" x14ac:dyDescent="0.3">
      <c r="B2" s="55" t="s">
        <v>209</v>
      </c>
      <c r="C2" s="55"/>
      <c r="D2" s="55"/>
      <c r="E2" s="55"/>
      <c r="F2" s="55"/>
      <c r="G2" s="55"/>
    </row>
    <row r="3" spans="2:7" x14ac:dyDescent="0.3">
      <c r="B3" s="56"/>
      <c r="C3" s="56"/>
      <c r="D3" s="56"/>
      <c r="E3" s="56"/>
      <c r="F3" s="56"/>
      <c r="G3" s="56"/>
    </row>
    <row r="4" spans="2:7" x14ac:dyDescent="0.3">
      <c r="B4" s="57" t="s">
        <v>359</v>
      </c>
      <c r="C4" s="57"/>
      <c r="D4" s="57"/>
      <c r="E4" s="57"/>
      <c r="F4" s="57"/>
      <c r="G4" s="57"/>
    </row>
    <row r="5" spans="2:7" x14ac:dyDescent="0.3">
      <c r="B5" s="58"/>
      <c r="C5" s="58"/>
      <c r="D5" s="58"/>
      <c r="E5" s="58"/>
      <c r="F5" s="58"/>
      <c r="G5" s="58"/>
    </row>
    <row r="6" spans="2:7" x14ac:dyDescent="0.3">
      <c r="B6" s="59" t="s">
        <v>353</v>
      </c>
      <c r="C6" s="59"/>
      <c r="D6" s="59"/>
      <c r="E6" s="59"/>
      <c r="F6" s="59"/>
      <c r="G6" s="59"/>
    </row>
    <row r="7" spans="2:7" s="7" customFormat="1" ht="183.6" customHeight="1" x14ac:dyDescent="0.3">
      <c r="B7" s="60" t="s">
        <v>419</v>
      </c>
      <c r="C7" s="83"/>
      <c r="D7" s="83"/>
      <c r="E7" s="83"/>
      <c r="F7" s="83"/>
      <c r="G7" s="83"/>
    </row>
    <row r="9" spans="2:7" x14ac:dyDescent="0.3">
      <c r="B9" s="1" t="s">
        <v>0</v>
      </c>
      <c r="C9" s="2" t="s">
        <v>1</v>
      </c>
      <c r="D9" s="1" t="s">
        <v>349</v>
      </c>
      <c r="E9" s="22" t="s">
        <v>348</v>
      </c>
      <c r="F9" s="29" t="s">
        <v>350</v>
      </c>
      <c r="G9" s="30" t="s">
        <v>351</v>
      </c>
    </row>
    <row r="10" spans="2:7" ht="15.6" x14ac:dyDescent="0.3">
      <c r="B10" s="53" t="s">
        <v>211</v>
      </c>
      <c r="C10" s="54"/>
      <c r="D10" s="54"/>
      <c r="E10" s="54"/>
      <c r="F10" s="76"/>
      <c r="G10" s="26">
        <f>+G11+G15+G109+G148+G153+G160+G170</f>
        <v>0</v>
      </c>
    </row>
    <row r="11" spans="2:7" x14ac:dyDescent="0.3">
      <c r="B11" s="1">
        <v>1</v>
      </c>
      <c r="C11" s="49" t="s">
        <v>2</v>
      </c>
      <c r="D11" s="1"/>
      <c r="E11" s="31">
        <v>0</v>
      </c>
      <c r="F11" s="32"/>
      <c r="G11" s="45">
        <f>SUM(G12:G14)</f>
        <v>0</v>
      </c>
    </row>
    <row r="12" spans="2:7" x14ac:dyDescent="0.3">
      <c r="B12" s="8" t="s">
        <v>3</v>
      </c>
      <c r="C12" s="50" t="s">
        <v>360</v>
      </c>
      <c r="D12" s="8" t="s">
        <v>4</v>
      </c>
      <c r="E12" s="34">
        <v>3960</v>
      </c>
      <c r="F12" s="35"/>
      <c r="G12" s="35">
        <f>+F12*E12</f>
        <v>0</v>
      </c>
    </row>
    <row r="13" spans="2:7" x14ac:dyDescent="0.3">
      <c r="B13" s="8" t="s">
        <v>5</v>
      </c>
      <c r="C13" s="50" t="s">
        <v>420</v>
      </c>
      <c r="D13" s="8" t="s">
        <v>4</v>
      </c>
      <c r="E13" s="34">
        <v>1320</v>
      </c>
      <c r="F13" s="35"/>
      <c r="G13" s="35">
        <f t="shared" ref="G13" si="0">+F13*E13</f>
        <v>0</v>
      </c>
    </row>
    <row r="14" spans="2:7" x14ac:dyDescent="0.3">
      <c r="B14" s="8" t="s">
        <v>212</v>
      </c>
      <c r="C14" s="50" t="s">
        <v>358</v>
      </c>
      <c r="D14" s="8" t="s">
        <v>76</v>
      </c>
      <c r="E14" s="34">
        <v>3</v>
      </c>
      <c r="F14" s="35"/>
      <c r="G14" s="35">
        <f>+F14*E14</f>
        <v>0</v>
      </c>
    </row>
    <row r="15" spans="2:7" s="36" customFormat="1" x14ac:dyDescent="0.3">
      <c r="B15" s="1">
        <v>2</v>
      </c>
      <c r="C15" s="49" t="s">
        <v>6</v>
      </c>
      <c r="D15" s="1"/>
      <c r="E15" s="34">
        <v>0</v>
      </c>
      <c r="F15" s="35"/>
      <c r="G15" s="46">
        <f>+G16+G30+G46+G49+G56+G70+G95</f>
        <v>0</v>
      </c>
    </row>
    <row r="16" spans="2:7" x14ac:dyDescent="0.3">
      <c r="B16" s="1" t="s">
        <v>7</v>
      </c>
      <c r="C16" s="49" t="s">
        <v>8</v>
      </c>
      <c r="D16" s="1"/>
      <c r="E16" s="31">
        <v>0</v>
      </c>
      <c r="F16" s="32"/>
      <c r="G16" s="33">
        <f>SUM(G17:G29)</f>
        <v>0</v>
      </c>
    </row>
    <row r="17" spans="2:7" x14ac:dyDescent="0.3">
      <c r="B17" s="8" t="s">
        <v>9</v>
      </c>
      <c r="C17" s="50" t="s">
        <v>421</v>
      </c>
      <c r="D17" s="8" t="s">
        <v>10</v>
      </c>
      <c r="E17" s="34">
        <v>11</v>
      </c>
      <c r="F17" s="35"/>
      <c r="G17" s="35">
        <f t="shared" ref="G17:G80" si="1">+F17*E17</f>
        <v>0</v>
      </c>
    </row>
    <row r="18" spans="2:7" x14ac:dyDescent="0.3">
      <c r="B18" s="8" t="s">
        <v>11</v>
      </c>
      <c r="C18" s="50" t="s">
        <v>12</v>
      </c>
      <c r="D18" s="8" t="s">
        <v>13</v>
      </c>
      <c r="E18" s="34">
        <v>3</v>
      </c>
      <c r="F18" s="35"/>
      <c r="G18" s="35">
        <f t="shared" si="1"/>
        <v>0</v>
      </c>
    </row>
    <row r="19" spans="2:7" x14ac:dyDescent="0.3">
      <c r="B19" s="8" t="s">
        <v>14</v>
      </c>
      <c r="C19" s="50" t="s">
        <v>365</v>
      </c>
      <c r="D19" s="8" t="s">
        <v>4</v>
      </c>
      <c r="E19" s="34">
        <v>40</v>
      </c>
      <c r="F19" s="35"/>
      <c r="G19" s="35">
        <f t="shared" si="1"/>
        <v>0</v>
      </c>
    </row>
    <row r="20" spans="2:7" x14ac:dyDescent="0.3">
      <c r="B20" s="8" t="s">
        <v>15</v>
      </c>
      <c r="C20" s="50" t="s">
        <v>383</v>
      </c>
      <c r="D20" s="8" t="s">
        <v>13</v>
      </c>
      <c r="E20" s="34">
        <v>62</v>
      </c>
      <c r="F20" s="35"/>
      <c r="G20" s="35">
        <f t="shared" si="1"/>
        <v>0</v>
      </c>
    </row>
    <row r="21" spans="2:7" ht="43.2" x14ac:dyDescent="0.3">
      <c r="B21" s="8" t="s">
        <v>16</v>
      </c>
      <c r="C21" s="50" t="s">
        <v>422</v>
      </c>
      <c r="D21" s="8" t="s">
        <v>13</v>
      </c>
      <c r="E21" s="34">
        <v>13.41</v>
      </c>
      <c r="F21" s="35"/>
      <c r="G21" s="35">
        <f t="shared" si="1"/>
        <v>0</v>
      </c>
    </row>
    <row r="22" spans="2:7" x14ac:dyDescent="0.3">
      <c r="B22" s="8" t="s">
        <v>17</v>
      </c>
      <c r="C22" s="50" t="s">
        <v>18</v>
      </c>
      <c r="D22" s="8" t="s">
        <v>13</v>
      </c>
      <c r="E22" s="34">
        <v>3.1500000000000004</v>
      </c>
      <c r="F22" s="35"/>
      <c r="G22" s="35">
        <f t="shared" si="1"/>
        <v>0</v>
      </c>
    </row>
    <row r="23" spans="2:7" ht="28.8" x14ac:dyDescent="0.3">
      <c r="B23" s="8" t="s">
        <v>19</v>
      </c>
      <c r="C23" s="50" t="s">
        <v>423</v>
      </c>
      <c r="D23" s="8" t="s">
        <v>10</v>
      </c>
      <c r="E23" s="34">
        <v>12</v>
      </c>
      <c r="F23" s="35"/>
      <c r="G23" s="35">
        <f t="shared" si="1"/>
        <v>0</v>
      </c>
    </row>
    <row r="24" spans="2:7" ht="28.8" x14ac:dyDescent="0.3">
      <c r="B24" s="8" t="s">
        <v>20</v>
      </c>
      <c r="C24" s="50" t="s">
        <v>424</v>
      </c>
      <c r="D24" s="8" t="s">
        <v>21</v>
      </c>
      <c r="E24" s="34">
        <v>809</v>
      </c>
      <c r="F24" s="35"/>
      <c r="G24" s="35">
        <f t="shared" si="1"/>
        <v>0</v>
      </c>
    </row>
    <row r="25" spans="2:7" ht="28.8" x14ac:dyDescent="0.3">
      <c r="B25" s="8" t="s">
        <v>22</v>
      </c>
      <c r="C25" s="50" t="s">
        <v>425</v>
      </c>
      <c r="D25" s="8" t="s">
        <v>13</v>
      </c>
      <c r="E25" s="34">
        <v>10</v>
      </c>
      <c r="F25" s="35"/>
      <c r="G25" s="35">
        <f t="shared" si="1"/>
        <v>0</v>
      </c>
    </row>
    <row r="26" spans="2:7" ht="28.8" x14ac:dyDescent="0.3">
      <c r="B26" s="8" t="s">
        <v>23</v>
      </c>
      <c r="C26" s="50" t="s">
        <v>24</v>
      </c>
      <c r="D26" s="8" t="s">
        <v>13</v>
      </c>
      <c r="E26" s="34">
        <v>5</v>
      </c>
      <c r="F26" s="35"/>
      <c r="G26" s="35">
        <f t="shared" si="1"/>
        <v>0</v>
      </c>
    </row>
    <row r="27" spans="2:7" ht="28.8" x14ac:dyDescent="0.3">
      <c r="B27" s="8" t="s">
        <v>25</v>
      </c>
      <c r="C27" s="50" t="s">
        <v>426</v>
      </c>
      <c r="D27" s="8" t="s">
        <v>10</v>
      </c>
      <c r="E27" s="34">
        <v>5</v>
      </c>
      <c r="F27" s="35"/>
      <c r="G27" s="35">
        <f t="shared" si="1"/>
        <v>0</v>
      </c>
    </row>
    <row r="28" spans="2:7" ht="28.8" x14ac:dyDescent="0.3">
      <c r="B28" s="8" t="s">
        <v>26</v>
      </c>
      <c r="C28" s="50" t="s">
        <v>427</v>
      </c>
      <c r="D28" s="8" t="s">
        <v>13</v>
      </c>
      <c r="E28" s="34">
        <v>5</v>
      </c>
      <c r="F28" s="35"/>
      <c r="G28" s="35">
        <f t="shared" si="1"/>
        <v>0</v>
      </c>
    </row>
    <row r="29" spans="2:7" s="36" customFormat="1" ht="28.8" x14ac:dyDescent="0.3">
      <c r="B29" s="8" t="s">
        <v>27</v>
      </c>
      <c r="C29" s="50" t="s">
        <v>428</v>
      </c>
      <c r="D29" s="8" t="s">
        <v>28</v>
      </c>
      <c r="E29" s="34">
        <v>337</v>
      </c>
      <c r="F29" s="35"/>
      <c r="G29" s="35">
        <f t="shared" si="1"/>
        <v>0</v>
      </c>
    </row>
    <row r="30" spans="2:7" x14ac:dyDescent="0.3">
      <c r="B30" s="1" t="s">
        <v>29</v>
      </c>
      <c r="C30" s="49" t="s">
        <v>30</v>
      </c>
      <c r="D30" s="1"/>
      <c r="E30" s="31">
        <v>0</v>
      </c>
      <c r="F30" s="32"/>
      <c r="G30" s="33">
        <f>SUM(G31:G45)</f>
        <v>0</v>
      </c>
    </row>
    <row r="31" spans="2:7" x14ac:dyDescent="0.3">
      <c r="B31" s="8" t="s">
        <v>31</v>
      </c>
      <c r="C31" s="50" t="s">
        <v>365</v>
      </c>
      <c r="D31" s="8" t="s">
        <v>4</v>
      </c>
      <c r="E31" s="34">
        <v>64</v>
      </c>
      <c r="F31" s="35"/>
      <c r="G31" s="35">
        <f t="shared" si="1"/>
        <v>0</v>
      </c>
    </row>
    <row r="32" spans="2:7" ht="28.8" x14ac:dyDescent="0.3">
      <c r="B32" s="8" t="s">
        <v>32</v>
      </c>
      <c r="C32" s="50" t="s">
        <v>429</v>
      </c>
      <c r="D32" s="8" t="s">
        <v>10</v>
      </c>
      <c r="E32" s="34">
        <v>26</v>
      </c>
      <c r="F32" s="35"/>
      <c r="G32" s="35">
        <f t="shared" si="1"/>
        <v>0</v>
      </c>
    </row>
    <row r="33" spans="2:7" x14ac:dyDescent="0.3">
      <c r="B33" s="8" t="s">
        <v>33</v>
      </c>
      <c r="C33" s="50" t="s">
        <v>12</v>
      </c>
      <c r="D33" s="8" t="s">
        <v>13</v>
      </c>
      <c r="E33" s="34">
        <v>9</v>
      </c>
      <c r="F33" s="35"/>
      <c r="G33" s="35">
        <f t="shared" si="1"/>
        <v>0</v>
      </c>
    </row>
    <row r="34" spans="2:7" ht="28.8" x14ac:dyDescent="0.3">
      <c r="B34" s="8" t="s">
        <v>34</v>
      </c>
      <c r="C34" s="50" t="s">
        <v>430</v>
      </c>
      <c r="D34" s="8" t="s">
        <v>13</v>
      </c>
      <c r="E34" s="34">
        <v>182</v>
      </c>
      <c r="F34" s="35"/>
      <c r="G34" s="35">
        <f t="shared" si="1"/>
        <v>0</v>
      </c>
    </row>
    <row r="35" spans="2:7" x14ac:dyDescent="0.3">
      <c r="B35" s="8" t="s">
        <v>35</v>
      </c>
      <c r="C35" s="50" t="s">
        <v>18</v>
      </c>
      <c r="D35" s="8" t="s">
        <v>13</v>
      </c>
      <c r="E35" s="34">
        <v>6.3000000000000007</v>
      </c>
      <c r="F35" s="35"/>
      <c r="G35" s="35">
        <f t="shared" si="1"/>
        <v>0</v>
      </c>
    </row>
    <row r="36" spans="2:7" ht="28.8" x14ac:dyDescent="0.3">
      <c r="B36" s="8" t="s">
        <v>36</v>
      </c>
      <c r="C36" s="50" t="s">
        <v>37</v>
      </c>
      <c r="D36" s="8" t="s">
        <v>13</v>
      </c>
      <c r="E36" s="34">
        <v>27.08</v>
      </c>
      <c r="F36" s="35"/>
      <c r="G36" s="35">
        <f t="shared" si="1"/>
        <v>0</v>
      </c>
    </row>
    <row r="37" spans="2:7" x14ac:dyDescent="0.3">
      <c r="B37" s="8" t="s">
        <v>38</v>
      </c>
      <c r="C37" s="50" t="s">
        <v>39</v>
      </c>
      <c r="D37" s="8" t="s">
        <v>13</v>
      </c>
      <c r="E37" s="34">
        <v>36.4</v>
      </c>
      <c r="F37" s="35"/>
      <c r="G37" s="35">
        <f t="shared" si="1"/>
        <v>0</v>
      </c>
    </row>
    <row r="38" spans="2:7" x14ac:dyDescent="0.3">
      <c r="B38" s="8" t="s">
        <v>40</v>
      </c>
      <c r="C38" s="50" t="s">
        <v>41</v>
      </c>
      <c r="D38" s="8" t="s">
        <v>13</v>
      </c>
      <c r="E38" s="34">
        <v>11</v>
      </c>
      <c r="F38" s="35"/>
      <c r="G38" s="35">
        <f t="shared" si="1"/>
        <v>0</v>
      </c>
    </row>
    <row r="39" spans="2:7" ht="28.8" x14ac:dyDescent="0.3">
      <c r="B39" s="8" t="s">
        <v>42</v>
      </c>
      <c r="C39" s="50" t="s">
        <v>431</v>
      </c>
      <c r="D39" s="8" t="s">
        <v>21</v>
      </c>
      <c r="E39" s="8">
        <v>6790</v>
      </c>
      <c r="F39" s="35"/>
      <c r="G39" s="35">
        <f t="shared" si="1"/>
        <v>0</v>
      </c>
    </row>
    <row r="40" spans="2:7" x14ac:dyDescent="0.3">
      <c r="B40" s="8" t="s">
        <v>43</v>
      </c>
      <c r="C40" s="50" t="s">
        <v>432</v>
      </c>
      <c r="D40" s="8" t="s">
        <v>10</v>
      </c>
      <c r="E40" s="34">
        <v>48</v>
      </c>
      <c r="F40" s="35"/>
      <c r="G40" s="35">
        <f t="shared" si="1"/>
        <v>0</v>
      </c>
    </row>
    <row r="41" spans="2:7" ht="28.8" x14ac:dyDescent="0.3">
      <c r="B41" s="8" t="s">
        <v>44</v>
      </c>
      <c r="C41" s="50" t="s">
        <v>433</v>
      </c>
      <c r="D41" s="8" t="s">
        <v>10</v>
      </c>
      <c r="E41" s="34">
        <v>24</v>
      </c>
      <c r="F41" s="35"/>
      <c r="G41" s="35">
        <f t="shared" si="1"/>
        <v>0</v>
      </c>
    </row>
    <row r="42" spans="2:7" ht="28.8" x14ac:dyDescent="0.3">
      <c r="B42" s="8" t="s">
        <v>45</v>
      </c>
      <c r="C42" s="50" t="s">
        <v>46</v>
      </c>
      <c r="D42" s="8" t="s">
        <v>13</v>
      </c>
      <c r="E42" s="34">
        <v>72</v>
      </c>
      <c r="F42" s="35"/>
      <c r="G42" s="35">
        <f t="shared" si="1"/>
        <v>0</v>
      </c>
    </row>
    <row r="43" spans="2:7" ht="28.8" x14ac:dyDescent="0.3">
      <c r="B43" s="8" t="s">
        <v>47</v>
      </c>
      <c r="C43" s="50" t="s">
        <v>425</v>
      </c>
      <c r="D43" s="8" t="s">
        <v>13</v>
      </c>
      <c r="E43" s="34">
        <v>30</v>
      </c>
      <c r="F43" s="35"/>
      <c r="G43" s="35">
        <f t="shared" si="1"/>
        <v>0</v>
      </c>
    </row>
    <row r="44" spans="2:7" ht="28.8" x14ac:dyDescent="0.3">
      <c r="B44" s="8" t="s">
        <v>48</v>
      </c>
      <c r="C44" s="50" t="s">
        <v>427</v>
      </c>
      <c r="D44" s="8" t="s">
        <v>13</v>
      </c>
      <c r="E44" s="34">
        <v>14</v>
      </c>
      <c r="F44" s="35"/>
      <c r="G44" s="35">
        <f t="shared" si="1"/>
        <v>0</v>
      </c>
    </row>
    <row r="45" spans="2:7" s="36" customFormat="1" ht="28.8" x14ac:dyDescent="0.3">
      <c r="B45" s="8" t="s">
        <v>49</v>
      </c>
      <c r="C45" s="50" t="s">
        <v>428</v>
      </c>
      <c r="D45" s="8" t="s">
        <v>28</v>
      </c>
      <c r="E45" s="34">
        <v>982</v>
      </c>
      <c r="F45" s="35"/>
      <c r="G45" s="35">
        <f t="shared" si="1"/>
        <v>0</v>
      </c>
    </row>
    <row r="46" spans="2:7" x14ac:dyDescent="0.3">
      <c r="B46" s="1" t="s">
        <v>50</v>
      </c>
      <c r="C46" s="49" t="s">
        <v>51</v>
      </c>
      <c r="D46" s="1"/>
      <c r="E46" s="31">
        <v>0</v>
      </c>
      <c r="F46" s="32"/>
      <c r="G46" s="33">
        <f>SUM(G47:G48)</f>
        <v>0</v>
      </c>
    </row>
    <row r="47" spans="2:7" ht="43.2" x14ac:dyDescent="0.3">
      <c r="B47" s="8" t="s">
        <v>52</v>
      </c>
      <c r="C47" s="50" t="s">
        <v>434</v>
      </c>
      <c r="D47" s="8" t="s">
        <v>10</v>
      </c>
      <c r="E47" s="34">
        <v>560</v>
      </c>
      <c r="F47" s="35"/>
      <c r="G47" s="37">
        <f t="shared" si="1"/>
        <v>0</v>
      </c>
    </row>
    <row r="48" spans="2:7" s="36" customFormat="1" ht="28.8" x14ac:dyDescent="0.3">
      <c r="B48" s="8" t="s">
        <v>53</v>
      </c>
      <c r="C48" s="50" t="s">
        <v>435</v>
      </c>
      <c r="D48" s="8" t="s">
        <v>4</v>
      </c>
      <c r="E48" s="34">
        <v>172</v>
      </c>
      <c r="F48" s="35"/>
      <c r="G48" s="35">
        <f t="shared" si="1"/>
        <v>0</v>
      </c>
    </row>
    <row r="49" spans="2:7" ht="28.8" x14ac:dyDescent="0.3">
      <c r="B49" s="1" t="s">
        <v>54</v>
      </c>
      <c r="C49" s="49" t="s">
        <v>55</v>
      </c>
      <c r="D49" s="1"/>
      <c r="E49" s="31">
        <v>0</v>
      </c>
      <c r="F49" s="32"/>
      <c r="G49" s="33">
        <f>SUM(G50:G55)</f>
        <v>0</v>
      </c>
    </row>
    <row r="50" spans="2:7" x14ac:dyDescent="0.3">
      <c r="B50" s="8" t="s">
        <v>56</v>
      </c>
      <c r="C50" s="50" t="s">
        <v>365</v>
      </c>
      <c r="D50" s="8" t="s">
        <v>4</v>
      </c>
      <c r="E50" s="34">
        <v>1000</v>
      </c>
      <c r="F50" s="35"/>
      <c r="G50" s="35">
        <f t="shared" si="1"/>
        <v>0</v>
      </c>
    </row>
    <row r="51" spans="2:7" ht="28.8" x14ac:dyDescent="0.3">
      <c r="B51" s="8" t="s">
        <v>57</v>
      </c>
      <c r="C51" s="50" t="s">
        <v>436</v>
      </c>
      <c r="D51" s="8" t="s">
        <v>13</v>
      </c>
      <c r="E51" s="34">
        <v>1031.8</v>
      </c>
      <c r="F51" s="35"/>
      <c r="G51" s="35">
        <f t="shared" si="1"/>
        <v>0</v>
      </c>
    </row>
    <row r="52" spans="2:7" x14ac:dyDescent="0.3">
      <c r="B52" s="8" t="s">
        <v>58</v>
      </c>
      <c r="C52" s="50" t="s">
        <v>18</v>
      </c>
      <c r="D52" s="8" t="s">
        <v>13</v>
      </c>
      <c r="E52" s="34">
        <v>85.58</v>
      </c>
      <c r="F52" s="35"/>
      <c r="G52" s="35">
        <f t="shared" si="1"/>
        <v>0</v>
      </c>
    </row>
    <row r="53" spans="2:7" ht="28.8" x14ac:dyDescent="0.3">
      <c r="B53" s="8" t="s">
        <v>59</v>
      </c>
      <c r="C53" s="50" t="s">
        <v>437</v>
      </c>
      <c r="D53" s="8" t="s">
        <v>13</v>
      </c>
      <c r="E53" s="34">
        <v>453.16</v>
      </c>
      <c r="F53" s="35"/>
      <c r="G53" s="35">
        <f t="shared" si="1"/>
        <v>0</v>
      </c>
    </row>
    <row r="54" spans="2:7" ht="28.8" x14ac:dyDescent="0.3">
      <c r="B54" s="8" t="s">
        <v>60</v>
      </c>
      <c r="C54" s="50" t="s">
        <v>61</v>
      </c>
      <c r="D54" s="8" t="s">
        <v>4</v>
      </c>
      <c r="E54" s="34">
        <v>815</v>
      </c>
      <c r="F54" s="35"/>
      <c r="G54" s="35">
        <f t="shared" si="1"/>
        <v>0</v>
      </c>
    </row>
    <row r="55" spans="2:7" s="36" customFormat="1" ht="28.8" x14ac:dyDescent="0.3">
      <c r="B55" s="8" t="s">
        <v>62</v>
      </c>
      <c r="C55" s="50" t="s">
        <v>428</v>
      </c>
      <c r="D55" s="8" t="s">
        <v>28</v>
      </c>
      <c r="E55" s="34">
        <v>6190.8</v>
      </c>
      <c r="F55" s="35"/>
      <c r="G55" s="35">
        <f t="shared" si="1"/>
        <v>0</v>
      </c>
    </row>
    <row r="56" spans="2:7" x14ac:dyDescent="0.3">
      <c r="B56" s="1" t="s">
        <v>63</v>
      </c>
      <c r="C56" s="49" t="s">
        <v>64</v>
      </c>
      <c r="D56" s="1"/>
      <c r="E56" s="31">
        <v>0</v>
      </c>
      <c r="F56" s="32"/>
      <c r="G56" s="33">
        <f>SUM(G57:G69)</f>
        <v>0</v>
      </c>
    </row>
    <row r="57" spans="2:7" x14ac:dyDescent="0.3">
      <c r="B57" s="8" t="s">
        <v>65</v>
      </c>
      <c r="C57" s="50" t="s">
        <v>420</v>
      </c>
      <c r="D57" s="8" t="s">
        <v>4</v>
      </c>
      <c r="E57" s="34">
        <v>1800</v>
      </c>
      <c r="F57" s="35"/>
      <c r="G57" s="35">
        <f t="shared" si="1"/>
        <v>0</v>
      </c>
    </row>
    <row r="58" spans="2:7" ht="28.8" x14ac:dyDescent="0.3">
      <c r="B58" s="8" t="s">
        <v>66</v>
      </c>
      <c r="C58" s="50" t="s">
        <v>438</v>
      </c>
      <c r="D58" s="8" t="s">
        <v>13</v>
      </c>
      <c r="E58" s="34">
        <v>956</v>
      </c>
      <c r="F58" s="35"/>
      <c r="G58" s="35">
        <f t="shared" si="1"/>
        <v>0</v>
      </c>
    </row>
    <row r="59" spans="2:7" ht="28.8" x14ac:dyDescent="0.3">
      <c r="B59" s="8" t="s">
        <v>67</v>
      </c>
      <c r="C59" s="50" t="s">
        <v>439</v>
      </c>
      <c r="D59" s="8" t="s">
        <v>13</v>
      </c>
      <c r="E59" s="34">
        <v>808</v>
      </c>
      <c r="F59" s="35"/>
      <c r="G59" s="35">
        <f t="shared" si="1"/>
        <v>0</v>
      </c>
    </row>
    <row r="60" spans="2:7" ht="28.8" x14ac:dyDescent="0.3">
      <c r="B60" s="8" t="s">
        <v>68</v>
      </c>
      <c r="C60" s="50" t="s">
        <v>69</v>
      </c>
      <c r="D60" s="8" t="s">
        <v>13</v>
      </c>
      <c r="E60" s="34">
        <v>9</v>
      </c>
      <c r="F60" s="35"/>
      <c r="G60" s="9">
        <f t="shared" si="1"/>
        <v>0</v>
      </c>
    </row>
    <row r="61" spans="2:7" ht="28.8" x14ac:dyDescent="0.3">
      <c r="B61" s="8" t="s">
        <v>70</v>
      </c>
      <c r="C61" s="50" t="s">
        <v>440</v>
      </c>
      <c r="D61" s="8" t="s">
        <v>13</v>
      </c>
      <c r="E61" s="34">
        <v>56</v>
      </c>
      <c r="F61" s="35"/>
      <c r="G61" s="35">
        <f t="shared" si="1"/>
        <v>0</v>
      </c>
    </row>
    <row r="62" spans="2:7" x14ac:dyDescent="0.3">
      <c r="B62" s="8" t="s">
        <v>71</v>
      </c>
      <c r="C62" s="50" t="s">
        <v>374</v>
      </c>
      <c r="D62" s="8" t="s">
        <v>13</v>
      </c>
      <c r="E62" s="34">
        <v>9</v>
      </c>
      <c r="F62" s="35"/>
      <c r="G62" s="35">
        <f t="shared" si="1"/>
        <v>0</v>
      </c>
    </row>
    <row r="63" spans="2:7" ht="28.8" x14ac:dyDescent="0.3">
      <c r="B63" s="8" t="s">
        <v>72</v>
      </c>
      <c r="C63" s="50" t="s">
        <v>441</v>
      </c>
      <c r="D63" s="8" t="s">
        <v>21</v>
      </c>
      <c r="E63" s="34">
        <v>8482</v>
      </c>
      <c r="F63" s="35"/>
      <c r="G63" s="35">
        <f t="shared" si="1"/>
        <v>0</v>
      </c>
    </row>
    <row r="64" spans="2:7" ht="28.8" x14ac:dyDescent="0.3">
      <c r="B64" s="8" t="s">
        <v>73</v>
      </c>
      <c r="C64" s="50" t="s">
        <v>424</v>
      </c>
      <c r="D64" s="8" t="s">
        <v>21</v>
      </c>
      <c r="E64" s="34">
        <v>912</v>
      </c>
      <c r="F64" s="35"/>
      <c r="G64" s="9">
        <f t="shared" si="1"/>
        <v>0</v>
      </c>
    </row>
    <row r="65" spans="2:7" ht="28.8" x14ac:dyDescent="0.3">
      <c r="B65" s="8" t="s">
        <v>74</v>
      </c>
      <c r="C65" s="50" t="s">
        <v>75</v>
      </c>
      <c r="D65" s="8" t="s">
        <v>76</v>
      </c>
      <c r="E65" s="34">
        <v>4</v>
      </c>
      <c r="F65" s="35"/>
      <c r="G65" s="35">
        <f t="shared" si="1"/>
        <v>0</v>
      </c>
    </row>
    <row r="66" spans="2:7" ht="28.8" x14ac:dyDescent="0.3">
      <c r="B66" s="8" t="s">
        <v>77</v>
      </c>
      <c r="C66" s="50" t="s">
        <v>376</v>
      </c>
      <c r="D66" s="8" t="s">
        <v>76</v>
      </c>
      <c r="E66" s="34">
        <v>66</v>
      </c>
      <c r="F66" s="35"/>
      <c r="G66" s="35">
        <f t="shared" si="1"/>
        <v>0</v>
      </c>
    </row>
    <row r="67" spans="2:7" ht="28.8" x14ac:dyDescent="0.3">
      <c r="B67" s="8" t="s">
        <v>78</v>
      </c>
      <c r="C67" s="50" t="s">
        <v>377</v>
      </c>
      <c r="D67" s="8" t="s">
        <v>21</v>
      </c>
      <c r="E67" s="34">
        <v>8482</v>
      </c>
      <c r="F67" s="35"/>
      <c r="G67" s="35">
        <f t="shared" si="1"/>
        <v>0</v>
      </c>
    </row>
    <row r="68" spans="2:7" ht="28.8" x14ac:dyDescent="0.3">
      <c r="B68" s="8" t="s">
        <v>79</v>
      </c>
      <c r="C68" s="50" t="s">
        <v>442</v>
      </c>
      <c r="D68" s="8" t="s">
        <v>21</v>
      </c>
      <c r="E68" s="34">
        <v>56</v>
      </c>
      <c r="F68" s="35"/>
      <c r="G68" s="35">
        <f t="shared" si="1"/>
        <v>0</v>
      </c>
    </row>
    <row r="69" spans="2:7" s="36" customFormat="1" x14ac:dyDescent="0.3">
      <c r="B69" s="8" t="s">
        <v>80</v>
      </c>
      <c r="C69" s="50" t="s">
        <v>12</v>
      </c>
      <c r="D69" s="8" t="s">
        <v>13</v>
      </c>
      <c r="E69" s="34">
        <v>2</v>
      </c>
      <c r="F69" s="35"/>
      <c r="G69" s="35">
        <f t="shared" si="1"/>
        <v>0</v>
      </c>
    </row>
    <row r="70" spans="2:7" x14ac:dyDescent="0.3">
      <c r="B70" s="1" t="s">
        <v>81</v>
      </c>
      <c r="C70" s="49" t="s">
        <v>82</v>
      </c>
      <c r="D70" s="1"/>
      <c r="E70" s="31">
        <v>0</v>
      </c>
      <c r="F70" s="32"/>
      <c r="G70" s="33">
        <f>SUM(G71:G94)</f>
        <v>0</v>
      </c>
    </row>
    <row r="71" spans="2:7" x14ac:dyDescent="0.3">
      <c r="B71" s="8" t="s">
        <v>83</v>
      </c>
      <c r="C71" s="50" t="s">
        <v>443</v>
      </c>
      <c r="D71" s="8" t="s">
        <v>4</v>
      </c>
      <c r="E71" s="34">
        <v>480</v>
      </c>
      <c r="F71" s="35"/>
      <c r="G71" s="35">
        <f t="shared" si="1"/>
        <v>0</v>
      </c>
    </row>
    <row r="72" spans="2:7" x14ac:dyDescent="0.3">
      <c r="B72" s="8" t="s">
        <v>84</v>
      </c>
      <c r="C72" s="50" t="s">
        <v>444</v>
      </c>
      <c r="D72" s="8" t="s">
        <v>13</v>
      </c>
      <c r="E72" s="34">
        <v>5</v>
      </c>
      <c r="F72" s="35"/>
      <c r="G72" s="35">
        <f t="shared" si="1"/>
        <v>0</v>
      </c>
    </row>
    <row r="73" spans="2:7" ht="28.8" x14ac:dyDescent="0.3">
      <c r="B73" s="8" t="s">
        <v>85</v>
      </c>
      <c r="C73" s="50" t="s">
        <v>445</v>
      </c>
      <c r="D73" s="8" t="s">
        <v>21</v>
      </c>
      <c r="E73" s="34">
        <v>31370</v>
      </c>
      <c r="F73" s="35"/>
      <c r="G73" s="35">
        <f t="shared" si="1"/>
        <v>0</v>
      </c>
    </row>
    <row r="74" spans="2:7" ht="28.8" x14ac:dyDescent="0.3">
      <c r="B74" s="8" t="s">
        <v>86</v>
      </c>
      <c r="C74" s="50" t="s">
        <v>430</v>
      </c>
      <c r="D74" s="8" t="s">
        <v>13</v>
      </c>
      <c r="E74" s="34">
        <v>120</v>
      </c>
      <c r="F74" s="35"/>
      <c r="G74" s="35">
        <f t="shared" si="1"/>
        <v>0</v>
      </c>
    </row>
    <row r="75" spans="2:7" ht="43.2" x14ac:dyDescent="0.3">
      <c r="B75" s="8" t="s">
        <v>87</v>
      </c>
      <c r="C75" s="50" t="s">
        <v>446</v>
      </c>
      <c r="D75" s="8" t="s">
        <v>10</v>
      </c>
      <c r="E75" s="34">
        <v>72</v>
      </c>
      <c r="F75" s="35"/>
      <c r="G75" s="35">
        <f t="shared" si="1"/>
        <v>0</v>
      </c>
    </row>
    <row r="76" spans="2:7" ht="43.2" x14ac:dyDescent="0.3">
      <c r="B76" s="8" t="s">
        <v>88</v>
      </c>
      <c r="C76" s="50" t="s">
        <v>447</v>
      </c>
      <c r="D76" s="8" t="s">
        <v>10</v>
      </c>
      <c r="E76" s="34">
        <v>72</v>
      </c>
      <c r="F76" s="35"/>
      <c r="G76" s="35">
        <f t="shared" si="1"/>
        <v>0</v>
      </c>
    </row>
    <row r="77" spans="2:7" x14ac:dyDescent="0.3">
      <c r="B77" s="8" t="s">
        <v>89</v>
      </c>
      <c r="C77" s="50" t="s">
        <v>90</v>
      </c>
      <c r="D77" s="8" t="s">
        <v>13</v>
      </c>
      <c r="E77" s="34">
        <v>6</v>
      </c>
      <c r="F77" s="35"/>
      <c r="G77" s="35">
        <f t="shared" si="1"/>
        <v>0</v>
      </c>
    </row>
    <row r="78" spans="2:7" ht="28.8" x14ac:dyDescent="0.3">
      <c r="B78" s="8" t="s">
        <v>91</v>
      </c>
      <c r="C78" s="50" t="s">
        <v>92</v>
      </c>
      <c r="D78" s="8" t="s">
        <v>13</v>
      </c>
      <c r="E78" s="34">
        <v>86.1</v>
      </c>
      <c r="F78" s="35"/>
      <c r="G78" s="35">
        <f t="shared" si="1"/>
        <v>0</v>
      </c>
    </row>
    <row r="79" spans="2:7" x14ac:dyDescent="0.3">
      <c r="B79" s="8" t="s">
        <v>93</v>
      </c>
      <c r="C79" s="50" t="s">
        <v>94</v>
      </c>
      <c r="D79" s="8" t="s">
        <v>13</v>
      </c>
      <c r="E79" s="34">
        <v>65.66</v>
      </c>
      <c r="F79" s="35"/>
      <c r="G79" s="35">
        <f t="shared" si="1"/>
        <v>0</v>
      </c>
    </row>
    <row r="80" spans="2:7" x14ac:dyDescent="0.3">
      <c r="B80" s="8" t="s">
        <v>95</v>
      </c>
      <c r="C80" s="50" t="s">
        <v>96</v>
      </c>
      <c r="D80" s="8" t="s">
        <v>13</v>
      </c>
      <c r="E80" s="34">
        <v>100.83</v>
      </c>
      <c r="F80" s="35"/>
      <c r="G80" s="35">
        <f t="shared" si="1"/>
        <v>0</v>
      </c>
    </row>
    <row r="81" spans="2:7" x14ac:dyDescent="0.3">
      <c r="B81" s="8" t="s">
        <v>97</v>
      </c>
      <c r="C81" s="50" t="s">
        <v>41</v>
      </c>
      <c r="D81" s="8" t="s">
        <v>13</v>
      </c>
      <c r="E81" s="34">
        <v>151.47</v>
      </c>
      <c r="F81" s="35"/>
      <c r="G81" s="35">
        <f t="shared" ref="G81:G108" si="2">+F81*E81</f>
        <v>0</v>
      </c>
    </row>
    <row r="82" spans="2:7" ht="28.8" x14ac:dyDescent="0.3">
      <c r="B82" s="8" t="s">
        <v>98</v>
      </c>
      <c r="C82" s="50" t="s">
        <v>99</v>
      </c>
      <c r="D82" s="8" t="s">
        <v>13</v>
      </c>
      <c r="E82" s="34">
        <v>10</v>
      </c>
      <c r="F82" s="35"/>
      <c r="G82" s="35">
        <f t="shared" si="2"/>
        <v>0</v>
      </c>
    </row>
    <row r="83" spans="2:7" ht="28.8" x14ac:dyDescent="0.3">
      <c r="B83" s="8" t="s">
        <v>100</v>
      </c>
      <c r="C83" s="50" t="s">
        <v>101</v>
      </c>
      <c r="D83" s="8" t="s">
        <v>4</v>
      </c>
      <c r="E83" s="34">
        <v>71</v>
      </c>
      <c r="F83" s="35"/>
      <c r="G83" s="35">
        <f t="shared" si="2"/>
        <v>0</v>
      </c>
    </row>
    <row r="84" spans="2:7" x14ac:dyDescent="0.3">
      <c r="B84" s="8" t="s">
        <v>102</v>
      </c>
      <c r="C84" s="50" t="s">
        <v>103</v>
      </c>
      <c r="D84" s="8" t="s">
        <v>13</v>
      </c>
      <c r="E84" s="34">
        <v>27.3</v>
      </c>
      <c r="F84" s="35"/>
      <c r="G84" s="35">
        <f t="shared" si="2"/>
        <v>0</v>
      </c>
    </row>
    <row r="85" spans="2:7" ht="28.8" x14ac:dyDescent="0.3">
      <c r="B85" s="8" t="s">
        <v>104</v>
      </c>
      <c r="C85" s="50" t="s">
        <v>424</v>
      </c>
      <c r="D85" s="8" t="s">
        <v>21</v>
      </c>
      <c r="E85" s="34">
        <v>59392</v>
      </c>
      <c r="F85" s="35"/>
      <c r="G85" s="35">
        <f t="shared" si="2"/>
        <v>0</v>
      </c>
    </row>
    <row r="86" spans="2:7" ht="28.8" x14ac:dyDescent="0.3">
      <c r="B86" s="8" t="s">
        <v>105</v>
      </c>
      <c r="C86" s="50" t="s">
        <v>448</v>
      </c>
      <c r="D86" s="8" t="s">
        <v>10</v>
      </c>
      <c r="E86" s="34">
        <v>53</v>
      </c>
      <c r="F86" s="35"/>
      <c r="G86" s="35">
        <f t="shared" si="2"/>
        <v>0</v>
      </c>
    </row>
    <row r="87" spans="2:7" ht="43.2" x14ac:dyDescent="0.3">
      <c r="B87" s="8" t="s">
        <v>106</v>
      </c>
      <c r="C87" s="50" t="s">
        <v>449</v>
      </c>
      <c r="D87" s="8" t="s">
        <v>10</v>
      </c>
      <c r="E87" s="34">
        <v>53</v>
      </c>
      <c r="F87" s="35"/>
      <c r="G87" s="35">
        <f t="shared" si="2"/>
        <v>0</v>
      </c>
    </row>
    <row r="88" spans="2:7" x14ac:dyDescent="0.3">
      <c r="B88" s="8" t="s">
        <v>107</v>
      </c>
      <c r="C88" s="50" t="s">
        <v>108</v>
      </c>
      <c r="D88" s="8" t="s">
        <v>76</v>
      </c>
      <c r="E88" s="34">
        <v>60</v>
      </c>
      <c r="F88" s="35"/>
      <c r="G88" s="35">
        <f t="shared" si="2"/>
        <v>0</v>
      </c>
    </row>
    <row r="89" spans="2:7" ht="43.2" x14ac:dyDescent="0.3">
      <c r="B89" s="8" t="s">
        <v>109</v>
      </c>
      <c r="C89" s="50" t="s">
        <v>450</v>
      </c>
      <c r="D89" s="8" t="s">
        <v>10</v>
      </c>
      <c r="E89" s="34">
        <v>24</v>
      </c>
      <c r="F89" s="35"/>
      <c r="G89" s="35">
        <f t="shared" si="2"/>
        <v>0</v>
      </c>
    </row>
    <row r="90" spans="2:7" ht="28.8" x14ac:dyDescent="0.3">
      <c r="B90" s="8" t="s">
        <v>110</v>
      </c>
      <c r="C90" s="50" t="s">
        <v>425</v>
      </c>
      <c r="D90" s="8" t="s">
        <v>13</v>
      </c>
      <c r="E90" s="34">
        <v>57</v>
      </c>
      <c r="F90" s="35"/>
      <c r="G90" s="35">
        <f t="shared" si="2"/>
        <v>0</v>
      </c>
    </row>
    <row r="91" spans="2:7" ht="28.8" x14ac:dyDescent="0.3">
      <c r="B91" s="8" t="s">
        <v>111</v>
      </c>
      <c r="C91" s="50" t="s">
        <v>427</v>
      </c>
      <c r="D91" s="8" t="s">
        <v>13</v>
      </c>
      <c r="E91" s="34">
        <v>77</v>
      </c>
      <c r="F91" s="35"/>
      <c r="G91" s="35">
        <f t="shared" si="2"/>
        <v>0</v>
      </c>
    </row>
    <row r="92" spans="2:7" ht="28.8" x14ac:dyDescent="0.3">
      <c r="B92" s="8" t="s">
        <v>112</v>
      </c>
      <c r="C92" s="50" t="s">
        <v>428</v>
      </c>
      <c r="D92" s="8" t="s">
        <v>28</v>
      </c>
      <c r="E92" s="34">
        <v>835</v>
      </c>
      <c r="F92" s="35"/>
      <c r="G92" s="35">
        <f t="shared" si="2"/>
        <v>0</v>
      </c>
    </row>
    <row r="93" spans="2:7" x14ac:dyDescent="0.3">
      <c r="B93" s="8" t="s">
        <v>113</v>
      </c>
      <c r="C93" s="50" t="s">
        <v>390</v>
      </c>
      <c r="D93" s="8" t="s">
        <v>76</v>
      </c>
      <c r="E93" s="34">
        <v>1</v>
      </c>
      <c r="F93" s="35"/>
      <c r="G93" s="35">
        <f t="shared" si="2"/>
        <v>0</v>
      </c>
    </row>
    <row r="94" spans="2:7" s="36" customFormat="1" x14ac:dyDescent="0.3">
      <c r="B94" s="8" t="s">
        <v>114</v>
      </c>
      <c r="C94" s="50" t="s">
        <v>391</v>
      </c>
      <c r="D94" s="8" t="s">
        <v>76</v>
      </c>
      <c r="E94" s="34">
        <v>1</v>
      </c>
      <c r="F94" s="35"/>
      <c r="G94" s="35">
        <f t="shared" si="2"/>
        <v>0</v>
      </c>
    </row>
    <row r="95" spans="2:7" ht="28.8" x14ac:dyDescent="0.3">
      <c r="B95" s="1" t="s">
        <v>115</v>
      </c>
      <c r="C95" s="49" t="s">
        <v>116</v>
      </c>
      <c r="D95" s="1"/>
      <c r="E95" s="31">
        <v>0</v>
      </c>
      <c r="F95" s="32"/>
      <c r="G95" s="32">
        <f>+SUM(G96:G108)</f>
        <v>0</v>
      </c>
    </row>
    <row r="96" spans="2:7" x14ac:dyDescent="0.3">
      <c r="B96" s="8" t="s">
        <v>117</v>
      </c>
      <c r="C96" s="50" t="s">
        <v>365</v>
      </c>
      <c r="D96" s="8" t="s">
        <v>4</v>
      </c>
      <c r="E96" s="34">
        <v>168</v>
      </c>
      <c r="F96" s="35"/>
      <c r="G96" s="35">
        <f t="shared" si="2"/>
        <v>0</v>
      </c>
    </row>
    <row r="97" spans="2:7" ht="28.8" x14ac:dyDescent="0.3">
      <c r="B97" s="8" t="s">
        <v>118</v>
      </c>
      <c r="C97" s="50" t="s">
        <v>430</v>
      </c>
      <c r="D97" s="8" t="s">
        <v>13</v>
      </c>
      <c r="E97" s="34">
        <v>163</v>
      </c>
      <c r="F97" s="35"/>
      <c r="G97" s="35">
        <f t="shared" si="2"/>
        <v>0</v>
      </c>
    </row>
    <row r="98" spans="2:7" x14ac:dyDescent="0.3">
      <c r="B98" s="8" t="s">
        <v>119</v>
      </c>
      <c r="C98" s="50" t="s">
        <v>18</v>
      </c>
      <c r="D98" s="8" t="s">
        <v>13</v>
      </c>
      <c r="E98" s="34">
        <v>17</v>
      </c>
      <c r="F98" s="35"/>
      <c r="G98" s="35">
        <f t="shared" si="2"/>
        <v>0</v>
      </c>
    </row>
    <row r="99" spans="2:7" x14ac:dyDescent="0.3">
      <c r="B99" s="8" t="s">
        <v>120</v>
      </c>
      <c r="C99" s="50" t="s">
        <v>121</v>
      </c>
      <c r="D99" s="8" t="s">
        <v>13</v>
      </c>
      <c r="E99" s="34">
        <v>73</v>
      </c>
      <c r="F99" s="35"/>
      <c r="G99" s="35">
        <f t="shared" si="2"/>
        <v>0</v>
      </c>
    </row>
    <row r="100" spans="2:7" ht="28.8" x14ac:dyDescent="0.3">
      <c r="B100" s="8" t="s">
        <v>122</v>
      </c>
      <c r="C100" s="50" t="s">
        <v>123</v>
      </c>
      <c r="D100" s="8" t="s">
        <v>13</v>
      </c>
      <c r="E100" s="34">
        <v>138.86000000000001</v>
      </c>
      <c r="F100" s="35"/>
      <c r="G100" s="35">
        <f t="shared" si="2"/>
        <v>0</v>
      </c>
    </row>
    <row r="101" spans="2:7" ht="28.8" x14ac:dyDescent="0.3">
      <c r="B101" s="8" t="s">
        <v>124</v>
      </c>
      <c r="C101" s="50" t="s">
        <v>424</v>
      </c>
      <c r="D101" s="8" t="s">
        <v>21</v>
      </c>
      <c r="E101" s="34">
        <v>12256.34</v>
      </c>
      <c r="F101" s="35"/>
      <c r="G101" s="35">
        <f t="shared" si="2"/>
        <v>0</v>
      </c>
    </row>
    <row r="102" spans="2:7" ht="28.8" x14ac:dyDescent="0.3">
      <c r="B102" s="8" t="s">
        <v>125</v>
      </c>
      <c r="C102" s="50" t="s">
        <v>126</v>
      </c>
      <c r="D102" s="8" t="s">
        <v>76</v>
      </c>
      <c r="E102" s="34">
        <v>200</v>
      </c>
      <c r="F102" s="35"/>
      <c r="G102" s="35">
        <f t="shared" si="2"/>
        <v>0</v>
      </c>
    </row>
    <row r="103" spans="2:7" x14ac:dyDescent="0.3">
      <c r="B103" s="8" t="s">
        <v>127</v>
      </c>
      <c r="C103" s="50" t="s">
        <v>451</v>
      </c>
      <c r="D103" s="8" t="s">
        <v>10</v>
      </c>
      <c r="E103" s="34">
        <v>30</v>
      </c>
      <c r="F103" s="35"/>
      <c r="G103" s="35">
        <f t="shared" si="2"/>
        <v>0</v>
      </c>
    </row>
    <row r="104" spans="2:7" ht="28.8" x14ac:dyDescent="0.3">
      <c r="B104" s="8" t="s">
        <v>128</v>
      </c>
      <c r="C104" s="50" t="s">
        <v>433</v>
      </c>
      <c r="D104" s="8" t="s">
        <v>10</v>
      </c>
      <c r="E104" s="34">
        <v>42</v>
      </c>
      <c r="F104" s="35"/>
      <c r="G104" s="35">
        <f t="shared" si="2"/>
        <v>0</v>
      </c>
    </row>
    <row r="105" spans="2:7" x14ac:dyDescent="0.3">
      <c r="B105" s="8" t="s">
        <v>129</v>
      </c>
      <c r="C105" s="50" t="s">
        <v>130</v>
      </c>
      <c r="D105" s="8" t="s">
        <v>4</v>
      </c>
      <c r="E105" s="34">
        <v>733</v>
      </c>
      <c r="F105" s="35"/>
      <c r="G105" s="35">
        <f t="shared" si="2"/>
        <v>0</v>
      </c>
    </row>
    <row r="106" spans="2:7" ht="28.8" x14ac:dyDescent="0.3">
      <c r="B106" s="8" t="s">
        <v>131</v>
      </c>
      <c r="C106" s="50" t="s">
        <v>425</v>
      </c>
      <c r="D106" s="8" t="s">
        <v>13</v>
      </c>
      <c r="E106" s="34">
        <v>672</v>
      </c>
      <c r="F106" s="35"/>
      <c r="G106" s="35">
        <f t="shared" si="2"/>
        <v>0</v>
      </c>
    </row>
    <row r="107" spans="2:7" ht="28.8" x14ac:dyDescent="0.3">
      <c r="B107" s="8" t="s">
        <v>132</v>
      </c>
      <c r="C107" s="50" t="s">
        <v>133</v>
      </c>
      <c r="D107" s="8" t="s">
        <v>13</v>
      </c>
      <c r="E107" s="34">
        <v>32</v>
      </c>
      <c r="F107" s="35"/>
      <c r="G107" s="35">
        <f t="shared" si="2"/>
        <v>0</v>
      </c>
    </row>
    <row r="108" spans="2:7" ht="28.8" x14ac:dyDescent="0.3">
      <c r="B108" s="8" t="s">
        <v>134</v>
      </c>
      <c r="C108" s="50" t="s">
        <v>428</v>
      </c>
      <c r="D108" s="8" t="s">
        <v>28</v>
      </c>
      <c r="E108" s="34">
        <v>978</v>
      </c>
      <c r="F108" s="35"/>
      <c r="G108" s="35">
        <f t="shared" si="2"/>
        <v>0</v>
      </c>
    </row>
    <row r="109" spans="2:7" s="36" customFormat="1" x14ac:dyDescent="0.3">
      <c r="B109" s="1">
        <v>3</v>
      </c>
      <c r="C109" s="49" t="s">
        <v>135</v>
      </c>
      <c r="D109" s="1"/>
      <c r="E109" s="31">
        <v>0</v>
      </c>
      <c r="F109" s="32"/>
      <c r="G109" s="46">
        <f>+G110+G122+G135</f>
        <v>0</v>
      </c>
    </row>
    <row r="110" spans="2:7" ht="28.8" x14ac:dyDescent="0.3">
      <c r="B110" s="1" t="s">
        <v>136</v>
      </c>
      <c r="C110" s="49" t="s">
        <v>452</v>
      </c>
      <c r="D110" s="1"/>
      <c r="E110" s="31">
        <v>0</v>
      </c>
      <c r="F110" s="32"/>
      <c r="G110" s="33">
        <f>SUM(G111:G121)</f>
        <v>0</v>
      </c>
    </row>
    <row r="111" spans="2:7" x14ac:dyDescent="0.3">
      <c r="B111" s="8" t="s">
        <v>137</v>
      </c>
      <c r="C111" s="50" t="s">
        <v>365</v>
      </c>
      <c r="D111" s="8" t="s">
        <v>4</v>
      </c>
      <c r="E111" s="34">
        <v>3744</v>
      </c>
      <c r="F111" s="35"/>
      <c r="G111" s="35">
        <f t="shared" ref="G111:G171" si="3">+F111*E111</f>
        <v>0</v>
      </c>
    </row>
    <row r="112" spans="2:7" ht="28.8" x14ac:dyDescent="0.3">
      <c r="B112" s="8" t="s">
        <v>138</v>
      </c>
      <c r="C112" s="50" t="s">
        <v>453</v>
      </c>
      <c r="D112" s="8" t="s">
        <v>76</v>
      </c>
      <c r="E112" s="34">
        <v>16224</v>
      </c>
      <c r="F112" s="35"/>
      <c r="G112" s="35">
        <f t="shared" si="3"/>
        <v>0</v>
      </c>
    </row>
    <row r="113" spans="2:7" ht="28.8" x14ac:dyDescent="0.3">
      <c r="B113" s="8" t="s">
        <v>139</v>
      </c>
      <c r="C113" s="50" t="s">
        <v>454</v>
      </c>
      <c r="D113" s="8" t="s">
        <v>13</v>
      </c>
      <c r="E113" s="34">
        <v>689</v>
      </c>
      <c r="F113" s="35"/>
      <c r="G113" s="35">
        <f t="shared" si="3"/>
        <v>0</v>
      </c>
    </row>
    <row r="114" spans="2:7" ht="28.8" x14ac:dyDescent="0.3">
      <c r="B114" s="8" t="s">
        <v>140</v>
      </c>
      <c r="C114" s="50" t="s">
        <v>402</v>
      </c>
      <c r="D114" s="8" t="s">
        <v>13</v>
      </c>
      <c r="E114" s="34">
        <v>5011</v>
      </c>
      <c r="F114" s="35"/>
      <c r="G114" s="35">
        <f t="shared" si="3"/>
        <v>0</v>
      </c>
    </row>
    <row r="115" spans="2:7" ht="28.8" x14ac:dyDescent="0.3">
      <c r="B115" s="8" t="s">
        <v>141</v>
      </c>
      <c r="C115" s="50" t="s">
        <v>133</v>
      </c>
      <c r="D115" s="8" t="s">
        <v>13</v>
      </c>
      <c r="E115" s="34">
        <v>1324</v>
      </c>
      <c r="F115" s="35"/>
      <c r="G115" s="35">
        <f t="shared" si="3"/>
        <v>0</v>
      </c>
    </row>
    <row r="116" spans="2:7" ht="28.8" x14ac:dyDescent="0.3">
      <c r="B116" s="8" t="s">
        <v>142</v>
      </c>
      <c r="C116" s="50" t="s">
        <v>143</v>
      </c>
      <c r="D116" s="8" t="s">
        <v>4</v>
      </c>
      <c r="E116" s="34">
        <v>18716</v>
      </c>
      <c r="F116" s="35"/>
      <c r="G116" s="35">
        <f t="shared" si="3"/>
        <v>0</v>
      </c>
    </row>
    <row r="117" spans="2:7" x14ac:dyDescent="0.3">
      <c r="B117" s="8" t="s">
        <v>144</v>
      </c>
      <c r="C117" s="50" t="s">
        <v>130</v>
      </c>
      <c r="D117" s="8" t="s">
        <v>4</v>
      </c>
      <c r="E117" s="34">
        <v>6912</v>
      </c>
      <c r="F117" s="35"/>
      <c r="G117" s="35">
        <f t="shared" si="3"/>
        <v>0</v>
      </c>
    </row>
    <row r="118" spans="2:7" ht="28.8" x14ac:dyDescent="0.3">
      <c r="B118" s="8" t="s">
        <v>145</v>
      </c>
      <c r="C118" s="50" t="s">
        <v>455</v>
      </c>
      <c r="D118" s="8" t="s">
        <v>4</v>
      </c>
      <c r="E118" s="34">
        <v>812</v>
      </c>
      <c r="F118" s="35"/>
      <c r="G118" s="35">
        <f t="shared" si="3"/>
        <v>0</v>
      </c>
    </row>
    <row r="119" spans="2:7" ht="28.8" x14ac:dyDescent="0.3">
      <c r="B119" s="8" t="s">
        <v>146</v>
      </c>
      <c r="C119" s="50" t="s">
        <v>46</v>
      </c>
      <c r="D119" s="8" t="s">
        <v>13</v>
      </c>
      <c r="E119" s="34">
        <v>605</v>
      </c>
      <c r="F119" s="35"/>
      <c r="G119" s="35">
        <f t="shared" si="3"/>
        <v>0</v>
      </c>
    </row>
    <row r="120" spans="2:7" x14ac:dyDescent="0.3">
      <c r="B120" s="8" t="s">
        <v>147</v>
      </c>
      <c r="C120" s="50" t="s">
        <v>456</v>
      </c>
      <c r="D120" s="8" t="s">
        <v>10</v>
      </c>
      <c r="E120" s="34">
        <v>116</v>
      </c>
      <c r="F120" s="35"/>
      <c r="G120" s="35">
        <f t="shared" si="3"/>
        <v>0</v>
      </c>
    </row>
    <row r="121" spans="2:7" s="36" customFormat="1" ht="43.2" x14ac:dyDescent="0.3">
      <c r="B121" s="8" t="s">
        <v>148</v>
      </c>
      <c r="C121" s="50" t="s">
        <v>457</v>
      </c>
      <c r="D121" s="8" t="s">
        <v>10</v>
      </c>
      <c r="E121" s="34">
        <v>240</v>
      </c>
      <c r="F121" s="35"/>
      <c r="G121" s="35">
        <f t="shared" si="3"/>
        <v>0</v>
      </c>
    </row>
    <row r="122" spans="2:7" x14ac:dyDescent="0.3">
      <c r="B122" s="1" t="s">
        <v>149</v>
      </c>
      <c r="C122" s="49" t="s">
        <v>150</v>
      </c>
      <c r="D122" s="1"/>
      <c r="E122" s="31">
        <v>0</v>
      </c>
      <c r="F122" s="32"/>
      <c r="G122" s="33">
        <f>SUM(G123:G134)</f>
        <v>0</v>
      </c>
    </row>
    <row r="123" spans="2:7" x14ac:dyDescent="0.3">
      <c r="B123" s="8" t="s">
        <v>151</v>
      </c>
      <c r="C123" s="50" t="s">
        <v>365</v>
      </c>
      <c r="D123" s="8" t="s">
        <v>4</v>
      </c>
      <c r="E123" s="34">
        <v>71</v>
      </c>
      <c r="F123" s="35"/>
      <c r="G123" s="35">
        <f t="shared" si="3"/>
        <v>0</v>
      </c>
    </row>
    <row r="124" spans="2:7" ht="28.8" x14ac:dyDescent="0.3">
      <c r="B124" s="8" t="s">
        <v>152</v>
      </c>
      <c r="C124" s="50" t="s">
        <v>430</v>
      </c>
      <c r="D124" s="8" t="s">
        <v>13</v>
      </c>
      <c r="E124" s="34">
        <v>144</v>
      </c>
      <c r="F124" s="35"/>
      <c r="G124" s="35">
        <f t="shared" si="3"/>
        <v>0</v>
      </c>
    </row>
    <row r="125" spans="2:7" x14ac:dyDescent="0.3">
      <c r="B125" s="8" t="s">
        <v>153</v>
      </c>
      <c r="C125" s="50" t="s">
        <v>18</v>
      </c>
      <c r="D125" s="8" t="s">
        <v>13</v>
      </c>
      <c r="E125" s="34">
        <v>7</v>
      </c>
      <c r="F125" s="35"/>
      <c r="G125" s="35">
        <f t="shared" si="3"/>
        <v>0</v>
      </c>
    </row>
    <row r="126" spans="2:7" x14ac:dyDescent="0.3">
      <c r="B126" s="8" t="s">
        <v>154</v>
      </c>
      <c r="C126" s="50" t="s">
        <v>121</v>
      </c>
      <c r="D126" s="8" t="s">
        <v>13</v>
      </c>
      <c r="E126" s="34">
        <v>32</v>
      </c>
      <c r="F126" s="35"/>
      <c r="G126" s="35">
        <f t="shared" si="3"/>
        <v>0</v>
      </c>
    </row>
    <row r="127" spans="2:7" ht="28.8" x14ac:dyDescent="0.3">
      <c r="B127" s="8" t="s">
        <v>155</v>
      </c>
      <c r="C127" s="50" t="s">
        <v>123</v>
      </c>
      <c r="D127" s="8" t="s">
        <v>13</v>
      </c>
      <c r="E127" s="34">
        <v>39</v>
      </c>
      <c r="F127" s="35"/>
      <c r="G127" s="35">
        <f t="shared" si="3"/>
        <v>0</v>
      </c>
    </row>
    <row r="128" spans="2:7" ht="28.8" x14ac:dyDescent="0.3">
      <c r="B128" s="8" t="s">
        <v>156</v>
      </c>
      <c r="C128" s="50" t="s">
        <v>424</v>
      </c>
      <c r="D128" s="8" t="s">
        <v>21</v>
      </c>
      <c r="E128" s="34">
        <v>4665</v>
      </c>
      <c r="F128" s="35"/>
      <c r="G128" s="35">
        <f t="shared" si="3"/>
        <v>0</v>
      </c>
    </row>
    <row r="129" spans="2:7" x14ac:dyDescent="0.3">
      <c r="B129" s="8" t="s">
        <v>157</v>
      </c>
      <c r="C129" s="50" t="s">
        <v>451</v>
      </c>
      <c r="D129" s="8" t="s">
        <v>10</v>
      </c>
      <c r="E129" s="34">
        <v>16</v>
      </c>
      <c r="F129" s="35"/>
      <c r="G129" s="35">
        <f t="shared" si="3"/>
        <v>0</v>
      </c>
    </row>
    <row r="130" spans="2:7" ht="28.8" x14ac:dyDescent="0.3">
      <c r="B130" s="8" t="s">
        <v>158</v>
      </c>
      <c r="C130" s="50" t="s">
        <v>433</v>
      </c>
      <c r="D130" s="8" t="s">
        <v>10</v>
      </c>
      <c r="E130" s="34">
        <v>16</v>
      </c>
      <c r="F130" s="35"/>
      <c r="G130" s="35">
        <f t="shared" si="3"/>
        <v>0</v>
      </c>
    </row>
    <row r="131" spans="2:7" ht="28.8" x14ac:dyDescent="0.3">
      <c r="B131" s="8" t="s">
        <v>159</v>
      </c>
      <c r="C131" s="50" t="s">
        <v>458</v>
      </c>
      <c r="D131" s="8" t="s">
        <v>10</v>
      </c>
      <c r="E131" s="34">
        <v>168</v>
      </c>
      <c r="F131" s="35"/>
      <c r="G131" s="35">
        <f t="shared" si="3"/>
        <v>0</v>
      </c>
    </row>
    <row r="132" spans="2:7" x14ac:dyDescent="0.3">
      <c r="B132" s="8" t="s">
        <v>160</v>
      </c>
      <c r="C132" s="50" t="s">
        <v>130</v>
      </c>
      <c r="D132" s="8" t="s">
        <v>4</v>
      </c>
      <c r="E132" s="34">
        <v>194</v>
      </c>
      <c r="F132" s="35"/>
      <c r="G132" s="35">
        <f t="shared" si="3"/>
        <v>0</v>
      </c>
    </row>
    <row r="133" spans="2:7" ht="28.8" x14ac:dyDescent="0.3">
      <c r="B133" s="8" t="s">
        <v>161</v>
      </c>
      <c r="C133" s="50" t="s">
        <v>133</v>
      </c>
      <c r="D133" s="8" t="s">
        <v>13</v>
      </c>
      <c r="E133" s="34">
        <v>48</v>
      </c>
      <c r="F133" s="35"/>
      <c r="G133" s="35">
        <f t="shared" si="3"/>
        <v>0</v>
      </c>
    </row>
    <row r="134" spans="2:7" s="36" customFormat="1" ht="28.8" x14ac:dyDescent="0.3">
      <c r="B134" s="8" t="s">
        <v>162</v>
      </c>
      <c r="C134" s="50" t="s">
        <v>428</v>
      </c>
      <c r="D134" s="8" t="s">
        <v>28</v>
      </c>
      <c r="E134" s="34">
        <v>864</v>
      </c>
      <c r="F134" s="35"/>
      <c r="G134" s="35">
        <f t="shared" si="3"/>
        <v>0</v>
      </c>
    </row>
    <row r="135" spans="2:7" ht="28.8" x14ac:dyDescent="0.3">
      <c r="B135" s="1" t="s">
        <v>163</v>
      </c>
      <c r="C135" s="49" t="s">
        <v>164</v>
      </c>
      <c r="D135" s="1"/>
      <c r="E135" s="31">
        <v>0</v>
      </c>
      <c r="F135" s="32"/>
      <c r="G135" s="33">
        <f>SUM(G136:G147)</f>
        <v>0</v>
      </c>
    </row>
    <row r="136" spans="2:7" x14ac:dyDescent="0.3">
      <c r="B136" s="8" t="s">
        <v>165</v>
      </c>
      <c r="C136" s="50" t="s">
        <v>365</v>
      </c>
      <c r="D136" s="8" t="s">
        <v>4</v>
      </c>
      <c r="E136" s="34">
        <v>231</v>
      </c>
      <c r="F136" s="35"/>
      <c r="G136" s="35">
        <f t="shared" si="3"/>
        <v>0</v>
      </c>
    </row>
    <row r="137" spans="2:7" ht="28.8" x14ac:dyDescent="0.3">
      <c r="B137" s="8" t="s">
        <v>166</v>
      </c>
      <c r="C137" s="50" t="s">
        <v>430</v>
      </c>
      <c r="D137" s="8" t="s">
        <v>13</v>
      </c>
      <c r="E137" s="34">
        <v>256</v>
      </c>
      <c r="F137" s="35"/>
      <c r="G137" s="35">
        <f t="shared" si="3"/>
        <v>0</v>
      </c>
    </row>
    <row r="138" spans="2:7" x14ac:dyDescent="0.3">
      <c r="B138" s="8" t="s">
        <v>167</v>
      </c>
      <c r="C138" s="50" t="s">
        <v>18</v>
      </c>
      <c r="D138" s="8" t="s">
        <v>13</v>
      </c>
      <c r="E138" s="34">
        <v>24</v>
      </c>
      <c r="F138" s="35"/>
      <c r="G138" s="35">
        <f t="shared" si="3"/>
        <v>0</v>
      </c>
    </row>
    <row r="139" spans="2:7" x14ac:dyDescent="0.3">
      <c r="B139" s="8" t="s">
        <v>168</v>
      </c>
      <c r="C139" s="50" t="s">
        <v>121</v>
      </c>
      <c r="D139" s="8" t="s">
        <v>13</v>
      </c>
      <c r="E139" s="34">
        <v>80.849999999999994</v>
      </c>
      <c r="F139" s="35"/>
      <c r="G139" s="35">
        <f t="shared" si="3"/>
        <v>0</v>
      </c>
    </row>
    <row r="140" spans="2:7" ht="28.8" x14ac:dyDescent="0.3">
      <c r="B140" s="8" t="s">
        <v>169</v>
      </c>
      <c r="C140" s="50" t="s">
        <v>123</v>
      </c>
      <c r="D140" s="8" t="s">
        <v>13</v>
      </c>
      <c r="E140" s="34">
        <v>168</v>
      </c>
      <c r="F140" s="35"/>
      <c r="G140" s="35">
        <f t="shared" si="3"/>
        <v>0</v>
      </c>
    </row>
    <row r="141" spans="2:7" ht="28.8" x14ac:dyDescent="0.3">
      <c r="B141" s="8" t="s">
        <v>170</v>
      </c>
      <c r="C141" s="50" t="s">
        <v>424</v>
      </c>
      <c r="D141" s="8" t="s">
        <v>21</v>
      </c>
      <c r="E141" s="34">
        <v>14267</v>
      </c>
      <c r="F141" s="35"/>
      <c r="G141" s="35">
        <f t="shared" si="3"/>
        <v>0</v>
      </c>
    </row>
    <row r="142" spans="2:7" x14ac:dyDescent="0.3">
      <c r="B142" s="8" t="s">
        <v>171</v>
      </c>
      <c r="C142" s="50" t="s">
        <v>451</v>
      </c>
      <c r="D142" s="8" t="s">
        <v>10</v>
      </c>
      <c r="E142" s="34">
        <v>64</v>
      </c>
      <c r="F142" s="35"/>
      <c r="G142" s="35">
        <f t="shared" si="3"/>
        <v>0</v>
      </c>
    </row>
    <row r="143" spans="2:7" ht="28.8" x14ac:dyDescent="0.3">
      <c r="B143" s="8" t="s">
        <v>172</v>
      </c>
      <c r="C143" s="50" t="s">
        <v>433</v>
      </c>
      <c r="D143" s="8" t="s">
        <v>10</v>
      </c>
      <c r="E143" s="34">
        <v>64</v>
      </c>
      <c r="F143" s="35"/>
      <c r="G143" s="35">
        <f t="shared" si="3"/>
        <v>0</v>
      </c>
    </row>
    <row r="144" spans="2:7" ht="28.8" x14ac:dyDescent="0.3">
      <c r="B144" s="8" t="s">
        <v>173</v>
      </c>
      <c r="C144" s="50" t="s">
        <v>458</v>
      </c>
      <c r="D144" s="8" t="s">
        <v>10</v>
      </c>
      <c r="E144" s="34">
        <v>384</v>
      </c>
      <c r="F144" s="35"/>
      <c r="G144" s="35">
        <f t="shared" si="3"/>
        <v>0</v>
      </c>
    </row>
    <row r="145" spans="2:7" x14ac:dyDescent="0.3">
      <c r="B145" s="8" t="s">
        <v>174</v>
      </c>
      <c r="C145" s="50" t="s">
        <v>130</v>
      </c>
      <c r="D145" s="8" t="s">
        <v>4</v>
      </c>
      <c r="E145" s="34">
        <v>583</v>
      </c>
      <c r="F145" s="35"/>
      <c r="G145" s="35">
        <f t="shared" si="3"/>
        <v>0</v>
      </c>
    </row>
    <row r="146" spans="2:7" ht="28.8" x14ac:dyDescent="0.3">
      <c r="B146" s="8" t="s">
        <v>175</v>
      </c>
      <c r="C146" s="50" t="s">
        <v>133</v>
      </c>
      <c r="D146" s="8" t="s">
        <v>13</v>
      </c>
      <c r="E146" s="34">
        <v>64</v>
      </c>
      <c r="F146" s="35"/>
      <c r="G146" s="35">
        <f t="shared" si="3"/>
        <v>0</v>
      </c>
    </row>
    <row r="147" spans="2:7" s="36" customFormat="1" x14ac:dyDescent="0.3">
      <c r="B147" s="8" t="s">
        <v>176</v>
      </c>
      <c r="C147" s="50" t="s">
        <v>459</v>
      </c>
      <c r="D147" s="8" t="s">
        <v>28</v>
      </c>
      <c r="E147" s="34">
        <v>1536</v>
      </c>
      <c r="F147" s="35"/>
      <c r="G147" s="35">
        <f t="shared" si="3"/>
        <v>0</v>
      </c>
    </row>
    <row r="148" spans="2:7" x14ac:dyDescent="0.3">
      <c r="B148" s="1">
        <v>4</v>
      </c>
      <c r="C148" s="49" t="s">
        <v>177</v>
      </c>
      <c r="D148" s="1"/>
      <c r="E148" s="31">
        <v>0</v>
      </c>
      <c r="F148" s="32"/>
      <c r="G148" s="46">
        <f>SUM(G149:G152)</f>
        <v>0</v>
      </c>
    </row>
    <row r="149" spans="2:7" ht="28.8" x14ac:dyDescent="0.3">
      <c r="B149" s="8" t="s">
        <v>178</v>
      </c>
      <c r="C149" s="50" t="s">
        <v>438</v>
      </c>
      <c r="D149" s="8" t="s">
        <v>13</v>
      </c>
      <c r="E149" s="34">
        <v>2677</v>
      </c>
      <c r="F149" s="35"/>
      <c r="G149" s="35">
        <f t="shared" si="3"/>
        <v>0</v>
      </c>
    </row>
    <row r="150" spans="2:7" ht="28.8" x14ac:dyDescent="0.3">
      <c r="B150" s="8" t="s">
        <v>179</v>
      </c>
      <c r="C150" s="50" t="s">
        <v>428</v>
      </c>
      <c r="D150" s="8" t="s">
        <v>28</v>
      </c>
      <c r="E150" s="34">
        <v>12030</v>
      </c>
      <c r="F150" s="35"/>
      <c r="G150" s="35">
        <f t="shared" si="3"/>
        <v>0</v>
      </c>
    </row>
    <row r="151" spans="2:7" ht="28.8" x14ac:dyDescent="0.3">
      <c r="B151" s="8" t="s">
        <v>180</v>
      </c>
      <c r="C151" s="50" t="s">
        <v>440</v>
      </c>
      <c r="D151" s="8" t="s">
        <v>13</v>
      </c>
      <c r="E151" s="34">
        <v>123</v>
      </c>
      <c r="F151" s="35"/>
      <c r="G151" s="35">
        <f t="shared" si="3"/>
        <v>0</v>
      </c>
    </row>
    <row r="152" spans="2:7" s="36" customFormat="1" ht="28.8" x14ac:dyDescent="0.3">
      <c r="B152" s="8" t="s">
        <v>181</v>
      </c>
      <c r="C152" s="50" t="s">
        <v>182</v>
      </c>
      <c r="D152" s="8" t="s">
        <v>13</v>
      </c>
      <c r="E152" s="34">
        <v>4638</v>
      </c>
      <c r="F152" s="35"/>
      <c r="G152" s="35">
        <f t="shared" si="3"/>
        <v>0</v>
      </c>
    </row>
    <row r="153" spans="2:7" x14ac:dyDescent="0.3">
      <c r="B153" s="1">
        <v>5</v>
      </c>
      <c r="C153" s="49" t="s">
        <v>183</v>
      </c>
      <c r="D153" s="1"/>
      <c r="E153" s="31">
        <v>0</v>
      </c>
      <c r="F153" s="32"/>
      <c r="G153" s="46">
        <f>SUM(G154:G159)</f>
        <v>0</v>
      </c>
    </row>
    <row r="154" spans="2:7" x14ac:dyDescent="0.3">
      <c r="B154" s="8" t="s">
        <v>184</v>
      </c>
      <c r="C154" s="50" t="s">
        <v>130</v>
      </c>
      <c r="D154" s="8" t="s">
        <v>4</v>
      </c>
      <c r="E154" s="34">
        <v>3312</v>
      </c>
      <c r="F154" s="35"/>
      <c r="G154" s="35">
        <f t="shared" si="3"/>
        <v>0</v>
      </c>
    </row>
    <row r="155" spans="2:7" x14ac:dyDescent="0.3">
      <c r="B155" s="8" t="s">
        <v>185</v>
      </c>
      <c r="C155" s="50" t="s">
        <v>186</v>
      </c>
      <c r="D155" s="8" t="s">
        <v>4</v>
      </c>
      <c r="E155" s="34">
        <v>475</v>
      </c>
      <c r="F155" s="35"/>
      <c r="G155" s="35">
        <f t="shared" si="3"/>
        <v>0</v>
      </c>
    </row>
    <row r="156" spans="2:7" ht="28.8" x14ac:dyDescent="0.3">
      <c r="B156" s="8" t="s">
        <v>187</v>
      </c>
      <c r="C156" s="50" t="s">
        <v>24</v>
      </c>
      <c r="D156" s="8" t="s">
        <v>13</v>
      </c>
      <c r="E156" s="34">
        <v>975</v>
      </c>
      <c r="F156" s="35"/>
      <c r="G156" s="35">
        <f t="shared" si="3"/>
        <v>0</v>
      </c>
    </row>
    <row r="157" spans="2:7" ht="28.8" x14ac:dyDescent="0.3">
      <c r="B157" s="8" t="s">
        <v>188</v>
      </c>
      <c r="C157" s="50" t="s">
        <v>189</v>
      </c>
      <c r="D157" s="8" t="s">
        <v>13</v>
      </c>
      <c r="E157" s="34">
        <v>664</v>
      </c>
      <c r="F157" s="35"/>
      <c r="G157" s="35">
        <f t="shared" si="3"/>
        <v>0</v>
      </c>
    </row>
    <row r="158" spans="2:7" x14ac:dyDescent="0.3">
      <c r="B158" s="8" t="s">
        <v>190</v>
      </c>
      <c r="C158" s="50" t="s">
        <v>411</v>
      </c>
      <c r="D158" s="8" t="s">
        <v>4</v>
      </c>
      <c r="E158" s="34">
        <v>2970</v>
      </c>
      <c r="F158" s="35"/>
      <c r="G158" s="35">
        <f t="shared" si="3"/>
        <v>0</v>
      </c>
    </row>
    <row r="159" spans="2:7" s="36" customFormat="1" x14ac:dyDescent="0.3">
      <c r="B159" s="8" t="s">
        <v>191</v>
      </c>
      <c r="C159" s="50" t="s">
        <v>412</v>
      </c>
      <c r="D159" s="8" t="s">
        <v>13</v>
      </c>
      <c r="E159" s="34">
        <v>351</v>
      </c>
      <c r="F159" s="35"/>
      <c r="G159" s="35">
        <f t="shared" si="3"/>
        <v>0</v>
      </c>
    </row>
    <row r="160" spans="2:7" x14ac:dyDescent="0.3">
      <c r="B160" s="1">
        <v>6</v>
      </c>
      <c r="C160" s="49" t="s">
        <v>192</v>
      </c>
      <c r="D160" s="1"/>
      <c r="E160" s="31">
        <v>0</v>
      </c>
      <c r="F160" s="32"/>
      <c r="G160" s="46">
        <f>SUM(G161:G169)</f>
        <v>0</v>
      </c>
    </row>
    <row r="161" spans="2:7" x14ac:dyDescent="0.3">
      <c r="B161" s="8" t="s">
        <v>193</v>
      </c>
      <c r="C161" s="50" t="s">
        <v>194</v>
      </c>
      <c r="D161" s="8" t="s">
        <v>76</v>
      </c>
      <c r="E161" s="34">
        <v>9</v>
      </c>
      <c r="F161" s="35"/>
      <c r="G161" s="35">
        <f t="shared" si="3"/>
        <v>0</v>
      </c>
    </row>
    <row r="162" spans="2:7" x14ac:dyDescent="0.3">
      <c r="B162" s="8" t="s">
        <v>195</v>
      </c>
      <c r="C162" s="50" t="s">
        <v>460</v>
      </c>
      <c r="D162" s="8" t="s">
        <v>196</v>
      </c>
      <c r="E162" s="34">
        <v>0.38</v>
      </c>
      <c r="F162" s="35"/>
      <c r="G162" s="35">
        <f t="shared" si="3"/>
        <v>0</v>
      </c>
    </row>
    <row r="163" spans="2:7" x14ac:dyDescent="0.3">
      <c r="B163" s="8" t="s">
        <v>197</v>
      </c>
      <c r="C163" s="50" t="s">
        <v>461</v>
      </c>
      <c r="D163" s="8" t="s">
        <v>76</v>
      </c>
      <c r="E163" s="34">
        <v>102</v>
      </c>
      <c r="F163" s="35"/>
      <c r="G163" s="35">
        <f t="shared" si="3"/>
        <v>0</v>
      </c>
    </row>
    <row r="164" spans="2:7" x14ac:dyDescent="0.3">
      <c r="B164" s="8" t="s">
        <v>198</v>
      </c>
      <c r="C164" s="50" t="s">
        <v>199</v>
      </c>
      <c r="D164" s="8" t="s">
        <v>76</v>
      </c>
      <c r="E164" s="34">
        <v>9</v>
      </c>
      <c r="F164" s="35"/>
      <c r="G164" s="35">
        <f t="shared" si="3"/>
        <v>0</v>
      </c>
    </row>
    <row r="165" spans="2:7" x14ac:dyDescent="0.3">
      <c r="B165" s="8" t="s">
        <v>200</v>
      </c>
      <c r="C165" s="50" t="s">
        <v>462</v>
      </c>
      <c r="D165" s="8" t="s">
        <v>10</v>
      </c>
      <c r="E165" s="34">
        <v>560</v>
      </c>
      <c r="F165" s="35"/>
      <c r="G165" s="35">
        <f t="shared" si="3"/>
        <v>0</v>
      </c>
    </row>
    <row r="166" spans="2:7" x14ac:dyDescent="0.3">
      <c r="B166" s="8" t="s">
        <v>201</v>
      </c>
      <c r="C166" s="50" t="s">
        <v>202</v>
      </c>
      <c r="D166" s="8" t="s">
        <v>13</v>
      </c>
      <c r="E166" s="34">
        <v>58.8</v>
      </c>
      <c r="F166" s="35"/>
      <c r="G166" s="35">
        <f t="shared" si="3"/>
        <v>0</v>
      </c>
    </row>
    <row r="167" spans="2:7" ht="28.8" x14ac:dyDescent="0.3">
      <c r="B167" s="8" t="s">
        <v>203</v>
      </c>
      <c r="C167" s="50" t="s">
        <v>463</v>
      </c>
      <c r="D167" s="8" t="s">
        <v>10</v>
      </c>
      <c r="E167" s="34">
        <v>198</v>
      </c>
      <c r="F167" s="35"/>
      <c r="G167" s="35">
        <f t="shared" si="3"/>
        <v>0</v>
      </c>
    </row>
    <row r="168" spans="2:7" ht="28.8" x14ac:dyDescent="0.3">
      <c r="B168" s="8" t="s">
        <v>204</v>
      </c>
      <c r="C168" s="50" t="s">
        <v>464</v>
      </c>
      <c r="D168" s="8" t="s">
        <v>10</v>
      </c>
      <c r="E168" s="34">
        <v>146</v>
      </c>
      <c r="F168" s="35"/>
      <c r="G168" s="35">
        <f t="shared" si="3"/>
        <v>0</v>
      </c>
    </row>
    <row r="169" spans="2:7" s="36" customFormat="1" x14ac:dyDescent="0.3">
      <c r="B169" s="8" t="s">
        <v>205</v>
      </c>
      <c r="C169" s="50" t="s">
        <v>206</v>
      </c>
      <c r="D169" s="8" t="s">
        <v>4</v>
      </c>
      <c r="E169" s="34">
        <v>195</v>
      </c>
      <c r="F169" s="35"/>
      <c r="G169" s="35">
        <f t="shared" si="3"/>
        <v>0</v>
      </c>
    </row>
    <row r="170" spans="2:7" x14ac:dyDescent="0.3">
      <c r="B170" s="1">
        <v>7</v>
      </c>
      <c r="C170" s="49" t="s">
        <v>207</v>
      </c>
      <c r="D170" s="1"/>
      <c r="E170" s="31">
        <v>0</v>
      </c>
      <c r="F170" s="32"/>
      <c r="G170" s="46">
        <f>+G171</f>
        <v>0</v>
      </c>
    </row>
    <row r="171" spans="2:7" x14ac:dyDescent="0.3">
      <c r="B171" s="8" t="s">
        <v>208</v>
      </c>
      <c r="C171" s="50" t="s">
        <v>418</v>
      </c>
      <c r="D171" s="8" t="s">
        <v>76</v>
      </c>
      <c r="E171" s="34">
        <v>540</v>
      </c>
      <c r="F171" s="35"/>
      <c r="G171" s="35">
        <f t="shared" si="3"/>
        <v>0</v>
      </c>
    </row>
    <row r="172" spans="2:7" x14ac:dyDescent="0.3">
      <c r="B172" s="38"/>
      <c r="C172" s="51"/>
      <c r="D172" s="38"/>
      <c r="E172" s="39"/>
      <c r="F172" s="40"/>
      <c r="G172" s="41"/>
    </row>
    <row r="173" spans="2:7" x14ac:dyDescent="0.3">
      <c r="B173" s="67" t="s">
        <v>341</v>
      </c>
      <c r="C173" s="68"/>
      <c r="D173" s="68"/>
      <c r="E173" s="68"/>
      <c r="F173" s="69"/>
      <c r="G173" s="12">
        <f>+G10</f>
        <v>0</v>
      </c>
    </row>
    <row r="174" spans="2:7" x14ac:dyDescent="0.3">
      <c r="B174" s="61" t="s">
        <v>342</v>
      </c>
      <c r="C174" s="62"/>
      <c r="D174" s="62"/>
      <c r="E174" s="63"/>
      <c r="F174" s="13"/>
      <c r="G174" s="14">
        <f>+$G$173*F174</f>
        <v>0</v>
      </c>
    </row>
    <row r="175" spans="2:7" x14ac:dyDescent="0.3">
      <c r="B175" s="61" t="s">
        <v>343</v>
      </c>
      <c r="C175" s="62"/>
      <c r="D175" s="62"/>
      <c r="E175" s="63"/>
      <c r="F175" s="15"/>
      <c r="G175" s="14">
        <f>+$G$173*F175</f>
        <v>0</v>
      </c>
    </row>
    <row r="176" spans="2:7" x14ac:dyDescent="0.3">
      <c r="B176" s="61" t="s">
        <v>344</v>
      </c>
      <c r="C176" s="62"/>
      <c r="D176" s="62"/>
      <c r="E176" s="63"/>
      <c r="F176" s="13"/>
      <c r="G176" s="14">
        <f>+$G$173*F176</f>
        <v>0</v>
      </c>
    </row>
    <row r="177" spans="2:10" x14ac:dyDescent="0.3">
      <c r="B177" s="70" t="s">
        <v>345</v>
      </c>
      <c r="C177" s="71"/>
      <c r="D177" s="71"/>
      <c r="E177" s="72"/>
      <c r="F177" s="16">
        <f>SUM(F174:F176)</f>
        <v>0</v>
      </c>
      <c r="G177" s="17">
        <f>+SUM(G174:G176)</f>
        <v>0</v>
      </c>
    </row>
    <row r="178" spans="2:10" x14ac:dyDescent="0.3">
      <c r="B178" s="73" t="s">
        <v>346</v>
      </c>
      <c r="C178" s="74"/>
      <c r="D178" s="74"/>
      <c r="E178" s="74"/>
      <c r="F178" s="75"/>
      <c r="G178" s="18">
        <f>+G173+G177</f>
        <v>0</v>
      </c>
    </row>
    <row r="179" spans="2:10" x14ac:dyDescent="0.3">
      <c r="B179" s="61" t="s">
        <v>347</v>
      </c>
      <c r="C179" s="62"/>
      <c r="D179" s="62"/>
      <c r="E179" s="63"/>
      <c r="F179" s="19">
        <v>0.19</v>
      </c>
      <c r="G179" s="14">
        <f>+G176*F179</f>
        <v>0</v>
      </c>
      <c r="J179" s="42"/>
    </row>
    <row r="180" spans="2:10" x14ac:dyDescent="0.3">
      <c r="B180" s="62" t="s">
        <v>355</v>
      </c>
      <c r="C180" s="62"/>
      <c r="D180" s="62"/>
      <c r="E180" s="63"/>
      <c r="F180" s="19" t="s">
        <v>357</v>
      </c>
      <c r="G180" s="14">
        <v>184301366.02000001</v>
      </c>
      <c r="J180" s="42"/>
    </row>
    <row r="181" spans="2:10" s="7" customFormat="1" x14ac:dyDescent="0.3">
      <c r="B181" s="62" t="s">
        <v>356</v>
      </c>
      <c r="C181" s="62"/>
      <c r="D181" s="62"/>
      <c r="E181" s="63"/>
      <c r="F181" s="19" t="s">
        <v>357</v>
      </c>
      <c r="G181" s="47">
        <v>430324651.99000001</v>
      </c>
      <c r="J181" s="25"/>
    </row>
    <row r="182" spans="2:10" s="7" customFormat="1" x14ac:dyDescent="0.3">
      <c r="B182" s="64" t="s">
        <v>352</v>
      </c>
      <c r="C182" s="65"/>
      <c r="D182" s="65"/>
      <c r="E182" s="66"/>
      <c r="F182" s="20"/>
      <c r="G182" s="21" t="str">
        <f>+IF(G178=0,"",SUM(G178:G181))</f>
        <v/>
      </c>
      <c r="J182" s="25"/>
    </row>
    <row r="183" spans="2:10" x14ac:dyDescent="0.3">
      <c r="J183" s="42"/>
    </row>
  </sheetData>
  <sheetProtection algorithmName="SHA-512" hashValue="5s16M73I9bQYkSGuAplru1VN8rI0jFrb846JQpSQ2C1RAZH/4ePMy/7fPowsCBZPiDJ6fYtXXU9ebs7juFM4zQ==" saltValue="/9I1dPPVxG4bPuxQYbfCBQ==" spinCount="100000" sheet="1" objects="1" scenarios="1"/>
  <protectedRanges>
    <protectedRange sqref="F174:F176" name="AIU"/>
    <protectedRange sqref="F11:F171" name="Valores unitarios"/>
  </protectedRanges>
  <autoFilter ref="B9:G170" xr:uid="{A59EE236-BD64-4312-AB52-2BF7A7B59D33}"/>
  <mergeCells count="17">
    <mergeCell ref="B7:G7"/>
    <mergeCell ref="B10:F10"/>
    <mergeCell ref="B175:E175"/>
    <mergeCell ref="B176:E176"/>
    <mergeCell ref="B177:E177"/>
    <mergeCell ref="B173:F173"/>
    <mergeCell ref="B174:E174"/>
    <mergeCell ref="B2:G2"/>
    <mergeCell ref="B3:G3"/>
    <mergeCell ref="B4:G4"/>
    <mergeCell ref="B5:G5"/>
    <mergeCell ref="B6:G6"/>
    <mergeCell ref="B178:F178"/>
    <mergeCell ref="B180:E180"/>
    <mergeCell ref="B181:E181"/>
    <mergeCell ref="B182:E182"/>
    <mergeCell ref="B179:E179"/>
  </mergeCells>
  <dataValidations disablePrompts="1" count="1">
    <dataValidation type="list" allowBlank="1" showInputMessage="1" showErrorMessage="1" sqref="B174:B177 B179" xr:uid="{D68A141A-9497-4902-ADBB-695534C7434D}">
      <formula1>#REF!</formula1>
    </dataValidation>
  </dataValidations>
  <pageMargins left="0.70866141732283472" right="0.70866141732283472" top="0.74803149606299213" bottom="0.74803149606299213" header="0.31496062992125984" footer="0.31496062992125984"/>
  <pageSetup scale="64" fitToHeight="0" orientation="portrait" r:id="rId1"/>
  <rowBreaks count="1" manualBreakCount="1">
    <brk id="12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Presupuesto GRUPO 1 - PUENTE 4</vt:lpstr>
      <vt:lpstr>Presupuesto GRUPO 1 - PUENTE 5</vt:lpstr>
      <vt:lpstr>'Presupuesto GRUPO 1 - PUENTE 4'!Área_de_impresión</vt:lpstr>
      <vt:lpstr>'Presupuesto GRUPO 1 - PUENTE 5'!Área_de_impresión</vt:lpstr>
      <vt:lpstr>'Presupuesto GRUPO 1 - PUENTE 4'!Títulos_a_imprimir</vt:lpstr>
      <vt:lpstr>'Presupuesto GRUPO 1 - PUENTE 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2020-02-03T19:23:36Z</cp:lastPrinted>
  <dcterms:created xsi:type="dcterms:W3CDTF">2020-01-31T16:28:14Z</dcterms:created>
  <dcterms:modified xsi:type="dcterms:W3CDTF">2020-03-05T16:17:56Z</dcterms:modified>
</cp:coreProperties>
</file>