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LANEACION\OBRAS POR IMPUESTO\INTERVENTORIA SANEAMIENTO\ANEXOS LPA 005 A PUBLICAR\"/>
    </mc:Choice>
  </mc:AlternateContent>
  <bookViews>
    <workbookView xWindow="0" yWindow="0" windowWidth="20490" windowHeight="79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K17" i="1"/>
  <c r="H18" i="1"/>
  <c r="K18" i="1"/>
  <c r="H19" i="1"/>
  <c r="K19" i="1"/>
  <c r="H32" i="1"/>
  <c r="H33" i="1"/>
  <c r="H34" i="1"/>
  <c r="H35" i="1"/>
  <c r="H36" i="1"/>
  <c r="H37" i="1"/>
  <c r="H38" i="1"/>
  <c r="L18" i="1" l="1"/>
  <c r="O18" i="1" s="1"/>
  <c r="L17" i="1"/>
  <c r="O17" i="1" s="1"/>
  <c r="L19" i="1"/>
  <c r="O19" i="1" s="1"/>
  <c r="L36" i="1"/>
  <c r="O36" i="1" s="1"/>
  <c r="L37" i="1"/>
  <c r="O37" i="1" s="1"/>
  <c r="L34" i="1"/>
  <c r="O34" i="1" s="1"/>
  <c r="L35" i="1"/>
  <c r="O35" i="1" s="1"/>
  <c r="L38" i="1"/>
  <c r="O38" i="1" s="1"/>
  <c r="L32" i="1"/>
  <c r="O32" i="1" s="1"/>
  <c r="L33" i="1"/>
  <c r="O33" i="1" s="1"/>
  <c r="O39" i="1" l="1"/>
  <c r="H30" i="1" l="1"/>
  <c r="L30" i="1" s="1"/>
  <c r="N30" i="1" s="1"/>
  <c r="H29" i="1"/>
  <c r="L29" i="1" s="1"/>
  <c r="N29" i="1" s="1"/>
  <c r="H28" i="1"/>
  <c r="L28" i="1" s="1"/>
  <c r="N28" i="1" s="1"/>
  <c r="H27" i="1"/>
  <c r="L27" i="1" s="1"/>
  <c r="N27" i="1" s="1"/>
  <c r="H26" i="1"/>
  <c r="L26" i="1" s="1"/>
  <c r="N26" i="1" s="1"/>
  <c r="H25" i="1"/>
  <c r="L25" i="1" s="1"/>
  <c r="N25" i="1" s="1"/>
  <c r="H24" i="1"/>
  <c r="L24" i="1" s="1"/>
  <c r="N24" i="1" s="1"/>
  <c r="H15" i="1"/>
  <c r="H14" i="1"/>
  <c r="H13" i="1"/>
  <c r="H11" i="1"/>
  <c r="H10" i="1"/>
  <c r="H9" i="1"/>
  <c r="H8" i="1"/>
  <c r="K7" i="1"/>
  <c r="H7" i="1"/>
  <c r="L7" i="1" s="1"/>
  <c r="N7" i="1" s="1"/>
  <c r="O7" i="1" l="1"/>
  <c r="N39" i="1"/>
  <c r="K13" i="1"/>
  <c r="L14" i="1"/>
  <c r="N14" i="1" s="1"/>
  <c r="L11" i="1"/>
  <c r="L15" i="1"/>
  <c r="N15" i="1" s="1"/>
  <c r="K9" i="1"/>
  <c r="K8" i="1"/>
  <c r="L10" i="1"/>
  <c r="L9" i="1"/>
  <c r="L13" i="1"/>
  <c r="N13" i="1" s="1"/>
  <c r="K15" i="1"/>
  <c r="K11" i="1"/>
  <c r="L8" i="1"/>
  <c r="K14" i="1"/>
  <c r="K10" i="1"/>
  <c r="L39" i="1"/>
  <c r="N9" i="1" l="1"/>
  <c r="O9" i="1"/>
  <c r="N8" i="1"/>
  <c r="O8" i="1"/>
  <c r="N11" i="1"/>
  <c r="O11" i="1"/>
  <c r="N10" i="1"/>
  <c r="O10" i="1"/>
  <c r="L20" i="1"/>
  <c r="L41" i="1" s="1"/>
  <c r="L42" i="1" s="1"/>
  <c r="L43" i="1" s="1"/>
  <c r="N20" i="1" l="1"/>
  <c r="N41" i="1" s="1"/>
  <c r="N42" i="1" s="1"/>
  <c r="N43" i="1" s="1"/>
  <c r="O20" i="1"/>
  <c r="O41" i="1" s="1"/>
  <c r="O42" i="1" s="1"/>
  <c r="O43" i="1" s="1"/>
</calcChain>
</file>

<file path=xl/comments1.xml><?xml version="1.0" encoding="utf-8"?>
<comments xmlns="http://schemas.openxmlformats.org/spreadsheetml/2006/main">
  <authors>
    <author>c8706365</author>
  </authors>
  <commentList>
    <comment ref="I30" authorId="0" shapeId="0">
      <text>
        <r>
          <rPr>
            <b/>
            <sz val="9"/>
            <color indexed="81"/>
            <rFont val="Tahoma"/>
            <charset val="1"/>
          </rPr>
          <t>Costo unitario fijo, no modificable por el OFERENTE</t>
        </r>
      </text>
    </comment>
    <comment ref="I38" authorId="0" shapeId="0">
      <text>
        <r>
          <rPr>
            <b/>
            <sz val="9"/>
            <color indexed="81"/>
            <rFont val="Tahoma"/>
            <charset val="1"/>
          </rPr>
          <t>Costo unitario fijo, no modificable por el OFERENTE</t>
        </r>
      </text>
    </comment>
  </commentList>
</comments>
</file>

<file path=xl/sharedStrings.xml><?xml version="1.0" encoding="utf-8"?>
<sst xmlns="http://schemas.openxmlformats.org/spreadsheetml/2006/main" count="55" uniqueCount="41">
  <si>
    <t>DESCRIPCION</t>
  </si>
  <si>
    <t>TIEMPO DE EJECUCIÓN</t>
  </si>
  <si>
    <t>VALOR MES $COP</t>
  </si>
  <si>
    <t>VALOR MES + FM
$COP</t>
  </si>
  <si>
    <t>VALOR PARCIAL $COP</t>
  </si>
  <si>
    <t>PRECONTRACTUAL</t>
  </si>
  <si>
    <t>CIERRE</t>
  </si>
  <si>
    <t>DEDICACIÓN</t>
  </si>
  <si>
    <t>PLAZO</t>
  </si>
  <si>
    <t>COSTOS DIRECTOS</t>
  </si>
  <si>
    <t>Director Interventoría</t>
  </si>
  <si>
    <t>TOTAL COSTOS DIRECTOS :</t>
  </si>
  <si>
    <t xml:space="preserve">COSTOS INDIRECTOS </t>
  </si>
  <si>
    <t>TOTAL COSTOS INDIRECTOS :</t>
  </si>
  <si>
    <t>SUBTOTAL DE COSTOS :</t>
  </si>
  <si>
    <t>TOTAL :</t>
  </si>
  <si>
    <t>Profesional HSE</t>
  </si>
  <si>
    <t>Topógrafo</t>
  </si>
  <si>
    <t>Cadenero</t>
  </si>
  <si>
    <t>TOTAL</t>
  </si>
  <si>
    <t>EJECUCIÓN (OBRA)</t>
  </si>
  <si>
    <t>Papelería</t>
  </si>
  <si>
    <t>Profesional Civil (Residente de Interventoría)</t>
  </si>
  <si>
    <t>Técnico Soporte Documental</t>
  </si>
  <si>
    <t>FM</t>
  </si>
  <si>
    <t>Alquiler de equipos de oficina (laptops, impresora multifuncional, videobeam)</t>
  </si>
  <si>
    <t>Radio de comunicaciones (Icom LC-3013) x 2</t>
  </si>
  <si>
    <t>Alquiler software licenciado (MS Word, Excel, PowerPoint 2013 o superior) x 3</t>
  </si>
  <si>
    <t>Alquiler software licenciado (MS Project 2016 o superior) x 1</t>
  </si>
  <si>
    <t>IVA 19% :</t>
  </si>
  <si>
    <t>Profesional Gestión Social</t>
  </si>
  <si>
    <t>Profesional Gestión Ambiental</t>
  </si>
  <si>
    <t>Servicio de Transporte Camioneta 4 puestos 4X4 (Todo Costo)</t>
  </si>
  <si>
    <t>EQUIPO PROYECTO CANTAGALLO:</t>
  </si>
  <si>
    <t>EQUIPO PROYECTO LA GLORIA:</t>
  </si>
  <si>
    <t>PROFESIONALES COMPARTIDOS PARA TODOS LOS PROYECTOS</t>
  </si>
  <si>
    <t>PROYECTO CANTAGALLO:</t>
  </si>
  <si>
    <t>PROYECTO LA GLORIA:</t>
  </si>
  <si>
    <r>
      <t xml:space="preserve">Gastos de transporte otros medios (fluvial, animal, etc.) </t>
    </r>
    <r>
      <rPr>
        <b/>
        <sz val="8"/>
        <color rgb="FFFF0000"/>
        <rFont val="Arial Narrow"/>
        <family val="2"/>
      </rPr>
      <t>VALOR NO MODIFICABLE</t>
    </r>
  </si>
  <si>
    <t>OFRECIMIENTO ECONOMICO CANTAGALLO</t>
  </si>
  <si>
    <t>OFRECIMIENTO ECONOMICO PRESUPUESTO  LA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</si>
</sst>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\ &quot;meses&quot;"/>
    <numFmt numFmtId="166" formatCode="_ * #,##0_ ;_ * \-#,##0_ ;_ * &quot;-&quot;??_ ;_ @_ "/>
    <numFmt numFmtId="167" formatCode="_ * #,##0.00_ ;_ * \-#,##0.00_ ;_ * &quot;-&quot;??_ ;_ @_ 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color rgb="FFFF0000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22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00B0F0"/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4" fillId="2" borderId="10" xfId="1" applyNumberFormat="1" applyFont="1" applyFill="1" applyBorder="1" applyAlignment="1">
      <alignment vertical="center" wrapText="1"/>
    </xf>
    <xf numFmtId="9" fontId="4" fillId="2" borderId="11" xfId="2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horizontal="center" vertical="center" wrapText="1"/>
    </xf>
    <xf numFmtId="164" fontId="4" fillId="2" borderId="11" xfId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167" fontId="2" fillId="2" borderId="9" xfId="0" applyNumberFormat="1" applyFont="1" applyFill="1" applyBorder="1" applyAlignment="1">
      <alignment vertical="center" wrapText="1"/>
    </xf>
    <xf numFmtId="9" fontId="4" fillId="2" borderId="12" xfId="2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wrapText="1"/>
    </xf>
    <xf numFmtId="166" fontId="4" fillId="2" borderId="12" xfId="1" applyNumberFormat="1" applyFont="1" applyFill="1" applyBorder="1" applyAlignment="1">
      <alignment vertical="center" wrapText="1"/>
    </xf>
    <xf numFmtId="9" fontId="4" fillId="2" borderId="13" xfId="2" applyFont="1" applyFill="1" applyBorder="1" applyAlignment="1">
      <alignment horizontal="center" vertical="center" wrapText="1"/>
    </xf>
    <xf numFmtId="165" fontId="4" fillId="2" borderId="13" xfId="1" applyNumberFormat="1" applyFont="1" applyFill="1" applyBorder="1" applyAlignment="1">
      <alignment horizontal="center" vertical="center" wrapText="1"/>
    </xf>
    <xf numFmtId="166" fontId="4" fillId="2" borderId="6" xfId="1" applyNumberFormat="1" applyFont="1" applyFill="1" applyBorder="1" applyAlignment="1">
      <alignment vertical="center" wrapText="1"/>
    </xf>
    <xf numFmtId="167" fontId="2" fillId="2" borderId="0" xfId="0" applyNumberFormat="1" applyFont="1" applyFill="1" applyBorder="1" applyAlignment="1">
      <alignment vertical="center" wrapText="1"/>
    </xf>
    <xf numFmtId="2" fontId="4" fillId="2" borderId="12" xfId="1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4" fillId="2" borderId="13" xfId="1" applyNumberFormat="1" applyFont="1" applyFill="1" applyBorder="1" applyAlignment="1">
      <alignment horizontal="center" vertical="center" wrapText="1"/>
    </xf>
    <xf numFmtId="2" fontId="4" fillId="2" borderId="11" xfId="1" applyNumberFormat="1" applyFont="1" applyFill="1" applyBorder="1" applyAlignment="1">
      <alignment horizontal="center" vertical="center" wrapText="1"/>
    </xf>
    <xf numFmtId="164" fontId="4" fillId="2" borderId="12" xfId="1" applyFont="1" applyFill="1" applyBorder="1" applyAlignment="1">
      <alignment vertical="center" wrapText="1"/>
    </xf>
    <xf numFmtId="166" fontId="4" fillId="2" borderId="11" xfId="1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164" fontId="4" fillId="2" borderId="13" xfId="1" applyFont="1" applyFill="1" applyBorder="1" applyAlignment="1">
      <alignment vertical="center" wrapText="1"/>
    </xf>
    <xf numFmtId="166" fontId="4" fillId="2" borderId="13" xfId="1" applyNumberFormat="1" applyFont="1" applyFill="1" applyBorder="1" applyAlignment="1">
      <alignment vertical="center" wrapText="1"/>
    </xf>
    <xf numFmtId="164" fontId="4" fillId="2" borderId="12" xfId="1" applyNumberFormat="1" applyFont="1" applyFill="1" applyBorder="1" applyAlignment="1">
      <alignment vertical="center" wrapText="1"/>
    </xf>
    <xf numFmtId="164" fontId="4" fillId="2" borderId="11" xfId="1" applyNumberFormat="1" applyFont="1" applyFill="1" applyBorder="1" applyAlignment="1">
      <alignment vertical="center" wrapText="1"/>
    </xf>
    <xf numFmtId="164" fontId="4" fillId="2" borderId="13" xfId="1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168" fontId="2" fillId="6" borderId="6" xfId="2" applyNumberFormat="1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vertical="center" wrapText="1"/>
    </xf>
    <xf numFmtId="3" fontId="2" fillId="5" borderId="2" xfId="0" applyNumberFormat="1" applyFont="1" applyFill="1" applyBorder="1" applyAlignment="1">
      <alignment vertical="center" wrapText="1"/>
    </xf>
    <xf numFmtId="3" fontId="2" fillId="6" borderId="2" xfId="0" applyNumberFormat="1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 indent="1"/>
    </xf>
    <xf numFmtId="167" fontId="2" fillId="0" borderId="8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7" fontId="2" fillId="0" borderId="16" xfId="0" applyNumberFormat="1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 wrapText="1"/>
    </xf>
    <xf numFmtId="3" fontId="7" fillId="6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right" vertical="center" wrapText="1" indent="1"/>
    </xf>
    <xf numFmtId="3" fontId="7" fillId="8" borderId="0" xfId="0" applyNumberFormat="1" applyFont="1" applyFill="1" applyBorder="1" applyAlignment="1">
      <alignment vertical="center" wrapText="1"/>
    </xf>
    <xf numFmtId="3" fontId="8" fillId="8" borderId="0" xfId="0" applyNumberFormat="1" applyFont="1" applyFill="1" applyBorder="1" applyAlignment="1">
      <alignment vertical="center" wrapText="1"/>
    </xf>
    <xf numFmtId="0" fontId="3" fillId="9" borderId="0" xfId="0" applyFont="1" applyFill="1" applyBorder="1" applyAlignment="1">
      <alignment vertical="center" wrapText="1"/>
    </xf>
    <xf numFmtId="166" fontId="2" fillId="5" borderId="1" xfId="0" applyNumberFormat="1" applyFont="1" applyFill="1" applyBorder="1" applyAlignment="1">
      <alignment vertical="center" wrapText="1"/>
    </xf>
    <xf numFmtId="164" fontId="4" fillId="10" borderId="12" xfId="1" applyNumberFormat="1" applyFont="1" applyFill="1" applyBorder="1" applyAlignment="1">
      <alignment vertical="center" wrapText="1"/>
    </xf>
    <xf numFmtId="164" fontId="4" fillId="10" borderId="11" xfId="1" applyNumberFormat="1" applyFont="1" applyFill="1" applyBorder="1" applyAlignment="1">
      <alignment vertical="center" wrapText="1"/>
    </xf>
    <xf numFmtId="164" fontId="4" fillId="10" borderId="13" xfId="1" applyNumberFormat="1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 wrapText="1" indent="1"/>
    </xf>
    <xf numFmtId="0" fontId="2" fillId="5" borderId="7" xfId="0" applyFont="1" applyFill="1" applyBorder="1" applyAlignment="1">
      <alignment horizontal="right" vertical="center" wrapText="1" indent="1"/>
    </xf>
    <xf numFmtId="0" fontId="2" fillId="5" borderId="5" xfId="0" applyFont="1" applyFill="1" applyBorder="1" applyAlignment="1">
      <alignment horizontal="right" vertical="center" wrapText="1" indent="1"/>
    </xf>
    <xf numFmtId="0" fontId="7" fillId="5" borderId="4" xfId="0" applyFont="1" applyFill="1" applyBorder="1" applyAlignment="1">
      <alignment horizontal="right" vertical="center" wrapText="1" indent="1"/>
    </xf>
    <xf numFmtId="0" fontId="7" fillId="5" borderId="7" xfId="0" applyFont="1" applyFill="1" applyBorder="1" applyAlignment="1">
      <alignment horizontal="right" vertical="center" wrapText="1" indent="1"/>
    </xf>
    <xf numFmtId="0" fontId="7" fillId="5" borderId="5" xfId="0" applyFont="1" applyFill="1" applyBorder="1" applyAlignment="1">
      <alignment horizontal="righ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right" vertical="center" wrapText="1" indent="1"/>
    </xf>
    <xf numFmtId="0" fontId="2" fillId="5" borderId="8" xfId="0" applyFont="1" applyFill="1" applyBorder="1" applyAlignment="1">
      <alignment horizontal="right" vertical="center" wrapText="1" indent="1"/>
    </xf>
    <xf numFmtId="0" fontId="2" fillId="5" borderId="16" xfId="0" applyFont="1" applyFill="1" applyBorder="1" applyAlignment="1">
      <alignment horizontal="right" vertical="center" wrapText="1" indent="1"/>
    </xf>
    <xf numFmtId="0" fontId="2" fillId="3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11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numFmt numFmtId="169" formatCode="0.00\ &quot;mes&quot;"/>
    </dxf>
    <dxf>
      <numFmt numFmtId="169" formatCode="0.00\ &quot;mes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>
      <selection activeCell="O7" sqref="O7:O8"/>
    </sheetView>
  </sheetViews>
  <sheetFormatPr baseColWidth="10" defaultRowHeight="12.75" x14ac:dyDescent="0.25"/>
  <cols>
    <col min="1" max="1" width="28.7109375" style="31" customWidth="1"/>
    <col min="2" max="8" width="9.7109375" style="2" customWidth="1"/>
    <col min="9" max="9" width="10.7109375" style="2" customWidth="1"/>
    <col min="10" max="10" width="6.7109375" style="2" customWidth="1"/>
    <col min="11" max="11" width="13.140625" style="2" customWidth="1"/>
    <col min="12" max="12" width="15.7109375" style="2" customWidth="1"/>
    <col min="13" max="13" width="2.28515625" style="2" customWidth="1"/>
    <col min="14" max="14" width="19.42578125" style="2" customWidth="1"/>
    <col min="15" max="15" width="19.7109375" style="2" customWidth="1"/>
    <col min="16" max="256" width="11.42578125" style="2"/>
    <col min="257" max="257" width="28.7109375" style="2" customWidth="1"/>
    <col min="258" max="263" width="10.140625" style="2" customWidth="1"/>
    <col min="264" max="264" width="10.85546875" style="2" customWidth="1"/>
    <col min="265" max="265" width="10.7109375" style="2" customWidth="1"/>
    <col min="266" max="266" width="6.7109375" style="2" customWidth="1"/>
    <col min="267" max="267" width="10.7109375" style="2" customWidth="1"/>
    <col min="268" max="268" width="15.7109375" style="2" customWidth="1"/>
    <col min="269" max="270" width="11.42578125" style="2" customWidth="1"/>
    <col min="271" max="271" width="12.85546875" style="2" bestFit="1" customWidth="1"/>
    <col min="272" max="512" width="11.42578125" style="2"/>
    <col min="513" max="513" width="28.7109375" style="2" customWidth="1"/>
    <col min="514" max="519" width="10.140625" style="2" customWidth="1"/>
    <col min="520" max="520" width="10.85546875" style="2" customWidth="1"/>
    <col min="521" max="521" width="10.7109375" style="2" customWidth="1"/>
    <col min="522" max="522" width="6.7109375" style="2" customWidth="1"/>
    <col min="523" max="523" width="10.7109375" style="2" customWidth="1"/>
    <col min="524" max="524" width="15.7109375" style="2" customWidth="1"/>
    <col min="525" max="526" width="11.42578125" style="2" customWidth="1"/>
    <col min="527" max="527" width="12.85546875" style="2" bestFit="1" customWidth="1"/>
    <col min="528" max="768" width="11.42578125" style="2"/>
    <col min="769" max="769" width="28.7109375" style="2" customWidth="1"/>
    <col min="770" max="775" width="10.140625" style="2" customWidth="1"/>
    <col min="776" max="776" width="10.85546875" style="2" customWidth="1"/>
    <col min="777" max="777" width="10.7109375" style="2" customWidth="1"/>
    <col min="778" max="778" width="6.7109375" style="2" customWidth="1"/>
    <col min="779" max="779" width="10.7109375" style="2" customWidth="1"/>
    <col min="780" max="780" width="15.7109375" style="2" customWidth="1"/>
    <col min="781" max="782" width="11.42578125" style="2" customWidth="1"/>
    <col min="783" max="783" width="12.85546875" style="2" bestFit="1" customWidth="1"/>
    <col min="784" max="1024" width="11.42578125" style="2"/>
    <col min="1025" max="1025" width="28.7109375" style="2" customWidth="1"/>
    <col min="1026" max="1031" width="10.140625" style="2" customWidth="1"/>
    <col min="1032" max="1032" width="10.85546875" style="2" customWidth="1"/>
    <col min="1033" max="1033" width="10.7109375" style="2" customWidth="1"/>
    <col min="1034" max="1034" width="6.7109375" style="2" customWidth="1"/>
    <col min="1035" max="1035" width="10.7109375" style="2" customWidth="1"/>
    <col min="1036" max="1036" width="15.7109375" style="2" customWidth="1"/>
    <col min="1037" max="1038" width="11.42578125" style="2" customWidth="1"/>
    <col min="1039" max="1039" width="12.85546875" style="2" bestFit="1" customWidth="1"/>
    <col min="1040" max="1280" width="11.42578125" style="2"/>
    <col min="1281" max="1281" width="28.7109375" style="2" customWidth="1"/>
    <col min="1282" max="1287" width="10.140625" style="2" customWidth="1"/>
    <col min="1288" max="1288" width="10.85546875" style="2" customWidth="1"/>
    <col min="1289" max="1289" width="10.7109375" style="2" customWidth="1"/>
    <col min="1290" max="1290" width="6.7109375" style="2" customWidth="1"/>
    <col min="1291" max="1291" width="10.7109375" style="2" customWidth="1"/>
    <col min="1292" max="1292" width="15.7109375" style="2" customWidth="1"/>
    <col min="1293" max="1294" width="11.42578125" style="2" customWidth="1"/>
    <col min="1295" max="1295" width="12.85546875" style="2" bestFit="1" customWidth="1"/>
    <col min="1296" max="1536" width="11.42578125" style="2"/>
    <col min="1537" max="1537" width="28.7109375" style="2" customWidth="1"/>
    <col min="1538" max="1543" width="10.140625" style="2" customWidth="1"/>
    <col min="1544" max="1544" width="10.85546875" style="2" customWidth="1"/>
    <col min="1545" max="1545" width="10.7109375" style="2" customWidth="1"/>
    <col min="1546" max="1546" width="6.7109375" style="2" customWidth="1"/>
    <col min="1547" max="1547" width="10.7109375" style="2" customWidth="1"/>
    <col min="1548" max="1548" width="15.7109375" style="2" customWidth="1"/>
    <col min="1549" max="1550" width="11.42578125" style="2" customWidth="1"/>
    <col min="1551" max="1551" width="12.85546875" style="2" bestFit="1" customWidth="1"/>
    <col min="1552" max="1792" width="11.42578125" style="2"/>
    <col min="1793" max="1793" width="28.7109375" style="2" customWidth="1"/>
    <col min="1794" max="1799" width="10.140625" style="2" customWidth="1"/>
    <col min="1800" max="1800" width="10.85546875" style="2" customWidth="1"/>
    <col min="1801" max="1801" width="10.7109375" style="2" customWidth="1"/>
    <col min="1802" max="1802" width="6.7109375" style="2" customWidth="1"/>
    <col min="1803" max="1803" width="10.7109375" style="2" customWidth="1"/>
    <col min="1804" max="1804" width="15.7109375" style="2" customWidth="1"/>
    <col min="1805" max="1806" width="11.42578125" style="2" customWidth="1"/>
    <col min="1807" max="1807" width="12.85546875" style="2" bestFit="1" customWidth="1"/>
    <col min="1808" max="2048" width="11.42578125" style="2"/>
    <col min="2049" max="2049" width="28.7109375" style="2" customWidth="1"/>
    <col min="2050" max="2055" width="10.140625" style="2" customWidth="1"/>
    <col min="2056" max="2056" width="10.85546875" style="2" customWidth="1"/>
    <col min="2057" max="2057" width="10.7109375" style="2" customWidth="1"/>
    <col min="2058" max="2058" width="6.7109375" style="2" customWidth="1"/>
    <col min="2059" max="2059" width="10.7109375" style="2" customWidth="1"/>
    <col min="2060" max="2060" width="15.7109375" style="2" customWidth="1"/>
    <col min="2061" max="2062" width="11.42578125" style="2" customWidth="1"/>
    <col min="2063" max="2063" width="12.85546875" style="2" bestFit="1" customWidth="1"/>
    <col min="2064" max="2304" width="11.42578125" style="2"/>
    <col min="2305" max="2305" width="28.7109375" style="2" customWidth="1"/>
    <col min="2306" max="2311" width="10.140625" style="2" customWidth="1"/>
    <col min="2312" max="2312" width="10.85546875" style="2" customWidth="1"/>
    <col min="2313" max="2313" width="10.7109375" style="2" customWidth="1"/>
    <col min="2314" max="2314" width="6.7109375" style="2" customWidth="1"/>
    <col min="2315" max="2315" width="10.7109375" style="2" customWidth="1"/>
    <col min="2316" max="2316" width="15.7109375" style="2" customWidth="1"/>
    <col min="2317" max="2318" width="11.42578125" style="2" customWidth="1"/>
    <col min="2319" max="2319" width="12.85546875" style="2" bestFit="1" customWidth="1"/>
    <col min="2320" max="2560" width="11.42578125" style="2"/>
    <col min="2561" max="2561" width="28.7109375" style="2" customWidth="1"/>
    <col min="2562" max="2567" width="10.140625" style="2" customWidth="1"/>
    <col min="2568" max="2568" width="10.85546875" style="2" customWidth="1"/>
    <col min="2569" max="2569" width="10.7109375" style="2" customWidth="1"/>
    <col min="2570" max="2570" width="6.7109375" style="2" customWidth="1"/>
    <col min="2571" max="2571" width="10.7109375" style="2" customWidth="1"/>
    <col min="2572" max="2572" width="15.7109375" style="2" customWidth="1"/>
    <col min="2573" max="2574" width="11.42578125" style="2" customWidth="1"/>
    <col min="2575" max="2575" width="12.85546875" style="2" bestFit="1" customWidth="1"/>
    <col min="2576" max="2816" width="11.42578125" style="2"/>
    <col min="2817" max="2817" width="28.7109375" style="2" customWidth="1"/>
    <col min="2818" max="2823" width="10.140625" style="2" customWidth="1"/>
    <col min="2824" max="2824" width="10.85546875" style="2" customWidth="1"/>
    <col min="2825" max="2825" width="10.7109375" style="2" customWidth="1"/>
    <col min="2826" max="2826" width="6.7109375" style="2" customWidth="1"/>
    <col min="2827" max="2827" width="10.7109375" style="2" customWidth="1"/>
    <col min="2828" max="2828" width="15.7109375" style="2" customWidth="1"/>
    <col min="2829" max="2830" width="11.42578125" style="2" customWidth="1"/>
    <col min="2831" max="2831" width="12.85546875" style="2" bestFit="1" customWidth="1"/>
    <col min="2832" max="3072" width="11.42578125" style="2"/>
    <col min="3073" max="3073" width="28.7109375" style="2" customWidth="1"/>
    <col min="3074" max="3079" width="10.140625" style="2" customWidth="1"/>
    <col min="3080" max="3080" width="10.85546875" style="2" customWidth="1"/>
    <col min="3081" max="3081" width="10.7109375" style="2" customWidth="1"/>
    <col min="3082" max="3082" width="6.7109375" style="2" customWidth="1"/>
    <col min="3083" max="3083" width="10.7109375" style="2" customWidth="1"/>
    <col min="3084" max="3084" width="15.7109375" style="2" customWidth="1"/>
    <col min="3085" max="3086" width="11.42578125" style="2" customWidth="1"/>
    <col min="3087" max="3087" width="12.85546875" style="2" bestFit="1" customWidth="1"/>
    <col min="3088" max="3328" width="11.42578125" style="2"/>
    <col min="3329" max="3329" width="28.7109375" style="2" customWidth="1"/>
    <col min="3330" max="3335" width="10.140625" style="2" customWidth="1"/>
    <col min="3336" max="3336" width="10.85546875" style="2" customWidth="1"/>
    <col min="3337" max="3337" width="10.7109375" style="2" customWidth="1"/>
    <col min="3338" max="3338" width="6.7109375" style="2" customWidth="1"/>
    <col min="3339" max="3339" width="10.7109375" style="2" customWidth="1"/>
    <col min="3340" max="3340" width="15.7109375" style="2" customWidth="1"/>
    <col min="3341" max="3342" width="11.42578125" style="2" customWidth="1"/>
    <col min="3343" max="3343" width="12.85546875" style="2" bestFit="1" customWidth="1"/>
    <col min="3344" max="3584" width="11.42578125" style="2"/>
    <col min="3585" max="3585" width="28.7109375" style="2" customWidth="1"/>
    <col min="3586" max="3591" width="10.140625" style="2" customWidth="1"/>
    <col min="3592" max="3592" width="10.85546875" style="2" customWidth="1"/>
    <col min="3593" max="3593" width="10.7109375" style="2" customWidth="1"/>
    <col min="3594" max="3594" width="6.7109375" style="2" customWidth="1"/>
    <col min="3595" max="3595" width="10.7109375" style="2" customWidth="1"/>
    <col min="3596" max="3596" width="15.7109375" style="2" customWidth="1"/>
    <col min="3597" max="3598" width="11.42578125" style="2" customWidth="1"/>
    <col min="3599" max="3599" width="12.85546875" style="2" bestFit="1" customWidth="1"/>
    <col min="3600" max="3840" width="11.42578125" style="2"/>
    <col min="3841" max="3841" width="28.7109375" style="2" customWidth="1"/>
    <col min="3842" max="3847" width="10.140625" style="2" customWidth="1"/>
    <col min="3848" max="3848" width="10.85546875" style="2" customWidth="1"/>
    <col min="3849" max="3849" width="10.7109375" style="2" customWidth="1"/>
    <col min="3850" max="3850" width="6.7109375" style="2" customWidth="1"/>
    <col min="3851" max="3851" width="10.7109375" style="2" customWidth="1"/>
    <col min="3852" max="3852" width="15.7109375" style="2" customWidth="1"/>
    <col min="3853" max="3854" width="11.42578125" style="2" customWidth="1"/>
    <col min="3855" max="3855" width="12.85546875" style="2" bestFit="1" customWidth="1"/>
    <col min="3856" max="4096" width="11.42578125" style="2"/>
    <col min="4097" max="4097" width="28.7109375" style="2" customWidth="1"/>
    <col min="4098" max="4103" width="10.140625" style="2" customWidth="1"/>
    <col min="4104" max="4104" width="10.85546875" style="2" customWidth="1"/>
    <col min="4105" max="4105" width="10.7109375" style="2" customWidth="1"/>
    <col min="4106" max="4106" width="6.7109375" style="2" customWidth="1"/>
    <col min="4107" max="4107" width="10.7109375" style="2" customWidth="1"/>
    <col min="4108" max="4108" width="15.7109375" style="2" customWidth="1"/>
    <col min="4109" max="4110" width="11.42578125" style="2" customWidth="1"/>
    <col min="4111" max="4111" width="12.85546875" style="2" bestFit="1" customWidth="1"/>
    <col min="4112" max="4352" width="11.42578125" style="2"/>
    <col min="4353" max="4353" width="28.7109375" style="2" customWidth="1"/>
    <col min="4354" max="4359" width="10.140625" style="2" customWidth="1"/>
    <col min="4360" max="4360" width="10.85546875" style="2" customWidth="1"/>
    <col min="4361" max="4361" width="10.7109375" style="2" customWidth="1"/>
    <col min="4362" max="4362" width="6.7109375" style="2" customWidth="1"/>
    <col min="4363" max="4363" width="10.7109375" style="2" customWidth="1"/>
    <col min="4364" max="4364" width="15.7109375" style="2" customWidth="1"/>
    <col min="4365" max="4366" width="11.42578125" style="2" customWidth="1"/>
    <col min="4367" max="4367" width="12.85546875" style="2" bestFit="1" customWidth="1"/>
    <col min="4368" max="4608" width="11.42578125" style="2"/>
    <col min="4609" max="4609" width="28.7109375" style="2" customWidth="1"/>
    <col min="4610" max="4615" width="10.140625" style="2" customWidth="1"/>
    <col min="4616" max="4616" width="10.85546875" style="2" customWidth="1"/>
    <col min="4617" max="4617" width="10.7109375" style="2" customWidth="1"/>
    <col min="4618" max="4618" width="6.7109375" style="2" customWidth="1"/>
    <col min="4619" max="4619" width="10.7109375" style="2" customWidth="1"/>
    <col min="4620" max="4620" width="15.7109375" style="2" customWidth="1"/>
    <col min="4621" max="4622" width="11.42578125" style="2" customWidth="1"/>
    <col min="4623" max="4623" width="12.85546875" style="2" bestFit="1" customWidth="1"/>
    <col min="4624" max="4864" width="11.42578125" style="2"/>
    <col min="4865" max="4865" width="28.7109375" style="2" customWidth="1"/>
    <col min="4866" max="4871" width="10.140625" style="2" customWidth="1"/>
    <col min="4872" max="4872" width="10.85546875" style="2" customWidth="1"/>
    <col min="4873" max="4873" width="10.7109375" style="2" customWidth="1"/>
    <col min="4874" max="4874" width="6.7109375" style="2" customWidth="1"/>
    <col min="4875" max="4875" width="10.7109375" style="2" customWidth="1"/>
    <col min="4876" max="4876" width="15.7109375" style="2" customWidth="1"/>
    <col min="4877" max="4878" width="11.42578125" style="2" customWidth="1"/>
    <col min="4879" max="4879" width="12.85546875" style="2" bestFit="1" customWidth="1"/>
    <col min="4880" max="5120" width="11.42578125" style="2"/>
    <col min="5121" max="5121" width="28.7109375" style="2" customWidth="1"/>
    <col min="5122" max="5127" width="10.140625" style="2" customWidth="1"/>
    <col min="5128" max="5128" width="10.85546875" style="2" customWidth="1"/>
    <col min="5129" max="5129" width="10.7109375" style="2" customWidth="1"/>
    <col min="5130" max="5130" width="6.7109375" style="2" customWidth="1"/>
    <col min="5131" max="5131" width="10.7109375" style="2" customWidth="1"/>
    <col min="5132" max="5132" width="15.7109375" style="2" customWidth="1"/>
    <col min="5133" max="5134" width="11.42578125" style="2" customWidth="1"/>
    <col min="5135" max="5135" width="12.85546875" style="2" bestFit="1" customWidth="1"/>
    <col min="5136" max="5376" width="11.42578125" style="2"/>
    <col min="5377" max="5377" width="28.7109375" style="2" customWidth="1"/>
    <col min="5378" max="5383" width="10.140625" style="2" customWidth="1"/>
    <col min="5384" max="5384" width="10.85546875" style="2" customWidth="1"/>
    <col min="5385" max="5385" width="10.7109375" style="2" customWidth="1"/>
    <col min="5386" max="5386" width="6.7109375" style="2" customWidth="1"/>
    <col min="5387" max="5387" width="10.7109375" style="2" customWidth="1"/>
    <col min="5388" max="5388" width="15.7109375" style="2" customWidth="1"/>
    <col min="5389" max="5390" width="11.42578125" style="2" customWidth="1"/>
    <col min="5391" max="5391" width="12.85546875" style="2" bestFit="1" customWidth="1"/>
    <col min="5392" max="5632" width="11.42578125" style="2"/>
    <col min="5633" max="5633" width="28.7109375" style="2" customWidth="1"/>
    <col min="5634" max="5639" width="10.140625" style="2" customWidth="1"/>
    <col min="5640" max="5640" width="10.85546875" style="2" customWidth="1"/>
    <col min="5641" max="5641" width="10.7109375" style="2" customWidth="1"/>
    <col min="5642" max="5642" width="6.7109375" style="2" customWidth="1"/>
    <col min="5643" max="5643" width="10.7109375" style="2" customWidth="1"/>
    <col min="5644" max="5644" width="15.7109375" style="2" customWidth="1"/>
    <col min="5645" max="5646" width="11.42578125" style="2" customWidth="1"/>
    <col min="5647" max="5647" width="12.85546875" style="2" bestFit="1" customWidth="1"/>
    <col min="5648" max="5888" width="11.42578125" style="2"/>
    <col min="5889" max="5889" width="28.7109375" style="2" customWidth="1"/>
    <col min="5890" max="5895" width="10.140625" style="2" customWidth="1"/>
    <col min="5896" max="5896" width="10.85546875" style="2" customWidth="1"/>
    <col min="5897" max="5897" width="10.7109375" style="2" customWidth="1"/>
    <col min="5898" max="5898" width="6.7109375" style="2" customWidth="1"/>
    <col min="5899" max="5899" width="10.7109375" style="2" customWidth="1"/>
    <col min="5900" max="5900" width="15.7109375" style="2" customWidth="1"/>
    <col min="5901" max="5902" width="11.42578125" style="2" customWidth="1"/>
    <col min="5903" max="5903" width="12.85546875" style="2" bestFit="1" customWidth="1"/>
    <col min="5904" max="6144" width="11.42578125" style="2"/>
    <col min="6145" max="6145" width="28.7109375" style="2" customWidth="1"/>
    <col min="6146" max="6151" width="10.140625" style="2" customWidth="1"/>
    <col min="6152" max="6152" width="10.85546875" style="2" customWidth="1"/>
    <col min="6153" max="6153" width="10.7109375" style="2" customWidth="1"/>
    <col min="6154" max="6154" width="6.7109375" style="2" customWidth="1"/>
    <col min="6155" max="6155" width="10.7109375" style="2" customWidth="1"/>
    <col min="6156" max="6156" width="15.7109375" style="2" customWidth="1"/>
    <col min="6157" max="6158" width="11.42578125" style="2" customWidth="1"/>
    <col min="6159" max="6159" width="12.85546875" style="2" bestFit="1" customWidth="1"/>
    <col min="6160" max="6400" width="11.42578125" style="2"/>
    <col min="6401" max="6401" width="28.7109375" style="2" customWidth="1"/>
    <col min="6402" max="6407" width="10.140625" style="2" customWidth="1"/>
    <col min="6408" max="6408" width="10.85546875" style="2" customWidth="1"/>
    <col min="6409" max="6409" width="10.7109375" style="2" customWidth="1"/>
    <col min="6410" max="6410" width="6.7109375" style="2" customWidth="1"/>
    <col min="6411" max="6411" width="10.7109375" style="2" customWidth="1"/>
    <col min="6412" max="6412" width="15.7109375" style="2" customWidth="1"/>
    <col min="6413" max="6414" width="11.42578125" style="2" customWidth="1"/>
    <col min="6415" max="6415" width="12.85546875" style="2" bestFit="1" customWidth="1"/>
    <col min="6416" max="6656" width="11.42578125" style="2"/>
    <col min="6657" max="6657" width="28.7109375" style="2" customWidth="1"/>
    <col min="6658" max="6663" width="10.140625" style="2" customWidth="1"/>
    <col min="6664" max="6664" width="10.85546875" style="2" customWidth="1"/>
    <col min="6665" max="6665" width="10.7109375" style="2" customWidth="1"/>
    <col min="6666" max="6666" width="6.7109375" style="2" customWidth="1"/>
    <col min="6667" max="6667" width="10.7109375" style="2" customWidth="1"/>
    <col min="6668" max="6668" width="15.7109375" style="2" customWidth="1"/>
    <col min="6669" max="6670" width="11.42578125" style="2" customWidth="1"/>
    <col min="6671" max="6671" width="12.85546875" style="2" bestFit="1" customWidth="1"/>
    <col min="6672" max="6912" width="11.42578125" style="2"/>
    <col min="6913" max="6913" width="28.7109375" style="2" customWidth="1"/>
    <col min="6914" max="6919" width="10.140625" style="2" customWidth="1"/>
    <col min="6920" max="6920" width="10.85546875" style="2" customWidth="1"/>
    <col min="6921" max="6921" width="10.7109375" style="2" customWidth="1"/>
    <col min="6922" max="6922" width="6.7109375" style="2" customWidth="1"/>
    <col min="6923" max="6923" width="10.7109375" style="2" customWidth="1"/>
    <col min="6924" max="6924" width="15.7109375" style="2" customWidth="1"/>
    <col min="6925" max="6926" width="11.42578125" style="2" customWidth="1"/>
    <col min="6927" max="6927" width="12.85546875" style="2" bestFit="1" customWidth="1"/>
    <col min="6928" max="7168" width="11.42578125" style="2"/>
    <col min="7169" max="7169" width="28.7109375" style="2" customWidth="1"/>
    <col min="7170" max="7175" width="10.140625" style="2" customWidth="1"/>
    <col min="7176" max="7176" width="10.85546875" style="2" customWidth="1"/>
    <col min="7177" max="7177" width="10.7109375" style="2" customWidth="1"/>
    <col min="7178" max="7178" width="6.7109375" style="2" customWidth="1"/>
    <col min="7179" max="7179" width="10.7109375" style="2" customWidth="1"/>
    <col min="7180" max="7180" width="15.7109375" style="2" customWidth="1"/>
    <col min="7181" max="7182" width="11.42578125" style="2" customWidth="1"/>
    <col min="7183" max="7183" width="12.85546875" style="2" bestFit="1" customWidth="1"/>
    <col min="7184" max="7424" width="11.42578125" style="2"/>
    <col min="7425" max="7425" width="28.7109375" style="2" customWidth="1"/>
    <col min="7426" max="7431" width="10.140625" style="2" customWidth="1"/>
    <col min="7432" max="7432" width="10.85546875" style="2" customWidth="1"/>
    <col min="7433" max="7433" width="10.7109375" style="2" customWidth="1"/>
    <col min="7434" max="7434" width="6.7109375" style="2" customWidth="1"/>
    <col min="7435" max="7435" width="10.7109375" style="2" customWidth="1"/>
    <col min="7436" max="7436" width="15.7109375" style="2" customWidth="1"/>
    <col min="7437" max="7438" width="11.42578125" style="2" customWidth="1"/>
    <col min="7439" max="7439" width="12.85546875" style="2" bestFit="1" customWidth="1"/>
    <col min="7440" max="7680" width="11.42578125" style="2"/>
    <col min="7681" max="7681" width="28.7109375" style="2" customWidth="1"/>
    <col min="7682" max="7687" width="10.140625" style="2" customWidth="1"/>
    <col min="7688" max="7688" width="10.85546875" style="2" customWidth="1"/>
    <col min="7689" max="7689" width="10.7109375" style="2" customWidth="1"/>
    <col min="7690" max="7690" width="6.7109375" style="2" customWidth="1"/>
    <col min="7691" max="7691" width="10.7109375" style="2" customWidth="1"/>
    <col min="7692" max="7692" width="15.7109375" style="2" customWidth="1"/>
    <col min="7693" max="7694" width="11.42578125" style="2" customWidth="1"/>
    <col min="7695" max="7695" width="12.85546875" style="2" bestFit="1" customWidth="1"/>
    <col min="7696" max="7936" width="11.42578125" style="2"/>
    <col min="7937" max="7937" width="28.7109375" style="2" customWidth="1"/>
    <col min="7938" max="7943" width="10.140625" style="2" customWidth="1"/>
    <col min="7944" max="7944" width="10.85546875" style="2" customWidth="1"/>
    <col min="7945" max="7945" width="10.7109375" style="2" customWidth="1"/>
    <col min="7946" max="7946" width="6.7109375" style="2" customWidth="1"/>
    <col min="7947" max="7947" width="10.7109375" style="2" customWidth="1"/>
    <col min="7948" max="7948" width="15.7109375" style="2" customWidth="1"/>
    <col min="7949" max="7950" width="11.42578125" style="2" customWidth="1"/>
    <col min="7951" max="7951" width="12.85546875" style="2" bestFit="1" customWidth="1"/>
    <col min="7952" max="8192" width="11.42578125" style="2"/>
    <col min="8193" max="8193" width="28.7109375" style="2" customWidth="1"/>
    <col min="8194" max="8199" width="10.140625" style="2" customWidth="1"/>
    <col min="8200" max="8200" width="10.85546875" style="2" customWidth="1"/>
    <col min="8201" max="8201" width="10.7109375" style="2" customWidth="1"/>
    <col min="8202" max="8202" width="6.7109375" style="2" customWidth="1"/>
    <col min="8203" max="8203" width="10.7109375" style="2" customWidth="1"/>
    <col min="8204" max="8204" width="15.7109375" style="2" customWidth="1"/>
    <col min="8205" max="8206" width="11.42578125" style="2" customWidth="1"/>
    <col min="8207" max="8207" width="12.85546875" style="2" bestFit="1" customWidth="1"/>
    <col min="8208" max="8448" width="11.42578125" style="2"/>
    <col min="8449" max="8449" width="28.7109375" style="2" customWidth="1"/>
    <col min="8450" max="8455" width="10.140625" style="2" customWidth="1"/>
    <col min="8456" max="8456" width="10.85546875" style="2" customWidth="1"/>
    <col min="8457" max="8457" width="10.7109375" style="2" customWidth="1"/>
    <col min="8458" max="8458" width="6.7109375" style="2" customWidth="1"/>
    <col min="8459" max="8459" width="10.7109375" style="2" customWidth="1"/>
    <col min="8460" max="8460" width="15.7109375" style="2" customWidth="1"/>
    <col min="8461" max="8462" width="11.42578125" style="2" customWidth="1"/>
    <col min="8463" max="8463" width="12.85546875" style="2" bestFit="1" customWidth="1"/>
    <col min="8464" max="8704" width="11.42578125" style="2"/>
    <col min="8705" max="8705" width="28.7109375" style="2" customWidth="1"/>
    <col min="8706" max="8711" width="10.140625" style="2" customWidth="1"/>
    <col min="8712" max="8712" width="10.85546875" style="2" customWidth="1"/>
    <col min="8713" max="8713" width="10.7109375" style="2" customWidth="1"/>
    <col min="8714" max="8714" width="6.7109375" style="2" customWidth="1"/>
    <col min="8715" max="8715" width="10.7109375" style="2" customWidth="1"/>
    <col min="8716" max="8716" width="15.7109375" style="2" customWidth="1"/>
    <col min="8717" max="8718" width="11.42578125" style="2" customWidth="1"/>
    <col min="8719" max="8719" width="12.85546875" style="2" bestFit="1" customWidth="1"/>
    <col min="8720" max="8960" width="11.42578125" style="2"/>
    <col min="8961" max="8961" width="28.7109375" style="2" customWidth="1"/>
    <col min="8962" max="8967" width="10.140625" style="2" customWidth="1"/>
    <col min="8968" max="8968" width="10.85546875" style="2" customWidth="1"/>
    <col min="8969" max="8969" width="10.7109375" style="2" customWidth="1"/>
    <col min="8970" max="8970" width="6.7109375" style="2" customWidth="1"/>
    <col min="8971" max="8971" width="10.7109375" style="2" customWidth="1"/>
    <col min="8972" max="8972" width="15.7109375" style="2" customWidth="1"/>
    <col min="8973" max="8974" width="11.42578125" style="2" customWidth="1"/>
    <col min="8975" max="8975" width="12.85546875" style="2" bestFit="1" customWidth="1"/>
    <col min="8976" max="9216" width="11.42578125" style="2"/>
    <col min="9217" max="9217" width="28.7109375" style="2" customWidth="1"/>
    <col min="9218" max="9223" width="10.140625" style="2" customWidth="1"/>
    <col min="9224" max="9224" width="10.85546875" style="2" customWidth="1"/>
    <col min="9225" max="9225" width="10.7109375" style="2" customWidth="1"/>
    <col min="9226" max="9226" width="6.7109375" style="2" customWidth="1"/>
    <col min="9227" max="9227" width="10.7109375" style="2" customWidth="1"/>
    <col min="9228" max="9228" width="15.7109375" style="2" customWidth="1"/>
    <col min="9229" max="9230" width="11.42578125" style="2" customWidth="1"/>
    <col min="9231" max="9231" width="12.85546875" style="2" bestFit="1" customWidth="1"/>
    <col min="9232" max="9472" width="11.42578125" style="2"/>
    <col min="9473" max="9473" width="28.7109375" style="2" customWidth="1"/>
    <col min="9474" max="9479" width="10.140625" style="2" customWidth="1"/>
    <col min="9480" max="9480" width="10.85546875" style="2" customWidth="1"/>
    <col min="9481" max="9481" width="10.7109375" style="2" customWidth="1"/>
    <col min="9482" max="9482" width="6.7109375" style="2" customWidth="1"/>
    <col min="9483" max="9483" width="10.7109375" style="2" customWidth="1"/>
    <col min="9484" max="9484" width="15.7109375" style="2" customWidth="1"/>
    <col min="9485" max="9486" width="11.42578125" style="2" customWidth="1"/>
    <col min="9487" max="9487" width="12.85546875" style="2" bestFit="1" customWidth="1"/>
    <col min="9488" max="9728" width="11.42578125" style="2"/>
    <col min="9729" max="9729" width="28.7109375" style="2" customWidth="1"/>
    <col min="9730" max="9735" width="10.140625" style="2" customWidth="1"/>
    <col min="9736" max="9736" width="10.85546875" style="2" customWidth="1"/>
    <col min="9737" max="9737" width="10.7109375" style="2" customWidth="1"/>
    <col min="9738" max="9738" width="6.7109375" style="2" customWidth="1"/>
    <col min="9739" max="9739" width="10.7109375" style="2" customWidth="1"/>
    <col min="9740" max="9740" width="15.7109375" style="2" customWidth="1"/>
    <col min="9741" max="9742" width="11.42578125" style="2" customWidth="1"/>
    <col min="9743" max="9743" width="12.85546875" style="2" bestFit="1" customWidth="1"/>
    <col min="9744" max="9984" width="11.42578125" style="2"/>
    <col min="9985" max="9985" width="28.7109375" style="2" customWidth="1"/>
    <col min="9986" max="9991" width="10.140625" style="2" customWidth="1"/>
    <col min="9992" max="9992" width="10.85546875" style="2" customWidth="1"/>
    <col min="9993" max="9993" width="10.7109375" style="2" customWidth="1"/>
    <col min="9994" max="9994" width="6.7109375" style="2" customWidth="1"/>
    <col min="9995" max="9995" width="10.7109375" style="2" customWidth="1"/>
    <col min="9996" max="9996" width="15.7109375" style="2" customWidth="1"/>
    <col min="9997" max="9998" width="11.42578125" style="2" customWidth="1"/>
    <col min="9999" max="9999" width="12.85546875" style="2" bestFit="1" customWidth="1"/>
    <col min="10000" max="10240" width="11.42578125" style="2"/>
    <col min="10241" max="10241" width="28.7109375" style="2" customWidth="1"/>
    <col min="10242" max="10247" width="10.140625" style="2" customWidth="1"/>
    <col min="10248" max="10248" width="10.85546875" style="2" customWidth="1"/>
    <col min="10249" max="10249" width="10.7109375" style="2" customWidth="1"/>
    <col min="10250" max="10250" width="6.7109375" style="2" customWidth="1"/>
    <col min="10251" max="10251" width="10.7109375" style="2" customWidth="1"/>
    <col min="10252" max="10252" width="15.7109375" style="2" customWidth="1"/>
    <col min="10253" max="10254" width="11.42578125" style="2" customWidth="1"/>
    <col min="10255" max="10255" width="12.85546875" style="2" bestFit="1" customWidth="1"/>
    <col min="10256" max="10496" width="11.42578125" style="2"/>
    <col min="10497" max="10497" width="28.7109375" style="2" customWidth="1"/>
    <col min="10498" max="10503" width="10.140625" style="2" customWidth="1"/>
    <col min="10504" max="10504" width="10.85546875" style="2" customWidth="1"/>
    <col min="10505" max="10505" width="10.7109375" style="2" customWidth="1"/>
    <col min="10506" max="10506" width="6.7109375" style="2" customWidth="1"/>
    <col min="10507" max="10507" width="10.7109375" style="2" customWidth="1"/>
    <col min="10508" max="10508" width="15.7109375" style="2" customWidth="1"/>
    <col min="10509" max="10510" width="11.42578125" style="2" customWidth="1"/>
    <col min="10511" max="10511" width="12.85546875" style="2" bestFit="1" customWidth="1"/>
    <col min="10512" max="10752" width="11.42578125" style="2"/>
    <col min="10753" max="10753" width="28.7109375" style="2" customWidth="1"/>
    <col min="10754" max="10759" width="10.140625" style="2" customWidth="1"/>
    <col min="10760" max="10760" width="10.85546875" style="2" customWidth="1"/>
    <col min="10761" max="10761" width="10.7109375" style="2" customWidth="1"/>
    <col min="10762" max="10762" width="6.7109375" style="2" customWidth="1"/>
    <col min="10763" max="10763" width="10.7109375" style="2" customWidth="1"/>
    <col min="10764" max="10764" width="15.7109375" style="2" customWidth="1"/>
    <col min="10765" max="10766" width="11.42578125" style="2" customWidth="1"/>
    <col min="10767" max="10767" width="12.85546875" style="2" bestFit="1" customWidth="1"/>
    <col min="10768" max="11008" width="11.42578125" style="2"/>
    <col min="11009" max="11009" width="28.7109375" style="2" customWidth="1"/>
    <col min="11010" max="11015" width="10.140625" style="2" customWidth="1"/>
    <col min="11016" max="11016" width="10.85546875" style="2" customWidth="1"/>
    <col min="11017" max="11017" width="10.7109375" style="2" customWidth="1"/>
    <col min="11018" max="11018" width="6.7109375" style="2" customWidth="1"/>
    <col min="11019" max="11019" width="10.7109375" style="2" customWidth="1"/>
    <col min="11020" max="11020" width="15.7109375" style="2" customWidth="1"/>
    <col min="11021" max="11022" width="11.42578125" style="2" customWidth="1"/>
    <col min="11023" max="11023" width="12.85546875" style="2" bestFit="1" customWidth="1"/>
    <col min="11024" max="11264" width="11.42578125" style="2"/>
    <col min="11265" max="11265" width="28.7109375" style="2" customWidth="1"/>
    <col min="11266" max="11271" width="10.140625" style="2" customWidth="1"/>
    <col min="11272" max="11272" width="10.85546875" style="2" customWidth="1"/>
    <col min="11273" max="11273" width="10.7109375" style="2" customWidth="1"/>
    <col min="11274" max="11274" width="6.7109375" style="2" customWidth="1"/>
    <col min="11275" max="11275" width="10.7109375" style="2" customWidth="1"/>
    <col min="11276" max="11276" width="15.7109375" style="2" customWidth="1"/>
    <col min="11277" max="11278" width="11.42578125" style="2" customWidth="1"/>
    <col min="11279" max="11279" width="12.85546875" style="2" bestFit="1" customWidth="1"/>
    <col min="11280" max="11520" width="11.42578125" style="2"/>
    <col min="11521" max="11521" width="28.7109375" style="2" customWidth="1"/>
    <col min="11522" max="11527" width="10.140625" style="2" customWidth="1"/>
    <col min="11528" max="11528" width="10.85546875" style="2" customWidth="1"/>
    <col min="11529" max="11529" width="10.7109375" style="2" customWidth="1"/>
    <col min="11530" max="11530" width="6.7109375" style="2" customWidth="1"/>
    <col min="11531" max="11531" width="10.7109375" style="2" customWidth="1"/>
    <col min="11532" max="11532" width="15.7109375" style="2" customWidth="1"/>
    <col min="11533" max="11534" width="11.42578125" style="2" customWidth="1"/>
    <col min="11535" max="11535" width="12.85546875" style="2" bestFit="1" customWidth="1"/>
    <col min="11536" max="11776" width="11.42578125" style="2"/>
    <col min="11777" max="11777" width="28.7109375" style="2" customWidth="1"/>
    <col min="11778" max="11783" width="10.140625" style="2" customWidth="1"/>
    <col min="11784" max="11784" width="10.85546875" style="2" customWidth="1"/>
    <col min="11785" max="11785" width="10.7109375" style="2" customWidth="1"/>
    <col min="11786" max="11786" width="6.7109375" style="2" customWidth="1"/>
    <col min="11787" max="11787" width="10.7109375" style="2" customWidth="1"/>
    <col min="11788" max="11788" width="15.7109375" style="2" customWidth="1"/>
    <col min="11789" max="11790" width="11.42578125" style="2" customWidth="1"/>
    <col min="11791" max="11791" width="12.85546875" style="2" bestFit="1" customWidth="1"/>
    <col min="11792" max="12032" width="11.42578125" style="2"/>
    <col min="12033" max="12033" width="28.7109375" style="2" customWidth="1"/>
    <col min="12034" max="12039" width="10.140625" style="2" customWidth="1"/>
    <col min="12040" max="12040" width="10.85546875" style="2" customWidth="1"/>
    <col min="12041" max="12041" width="10.7109375" style="2" customWidth="1"/>
    <col min="12042" max="12042" width="6.7109375" style="2" customWidth="1"/>
    <col min="12043" max="12043" width="10.7109375" style="2" customWidth="1"/>
    <col min="12044" max="12044" width="15.7109375" style="2" customWidth="1"/>
    <col min="12045" max="12046" width="11.42578125" style="2" customWidth="1"/>
    <col min="12047" max="12047" width="12.85546875" style="2" bestFit="1" customWidth="1"/>
    <col min="12048" max="12288" width="11.42578125" style="2"/>
    <col min="12289" max="12289" width="28.7109375" style="2" customWidth="1"/>
    <col min="12290" max="12295" width="10.140625" style="2" customWidth="1"/>
    <col min="12296" max="12296" width="10.85546875" style="2" customWidth="1"/>
    <col min="12297" max="12297" width="10.7109375" style="2" customWidth="1"/>
    <col min="12298" max="12298" width="6.7109375" style="2" customWidth="1"/>
    <col min="12299" max="12299" width="10.7109375" style="2" customWidth="1"/>
    <col min="12300" max="12300" width="15.7109375" style="2" customWidth="1"/>
    <col min="12301" max="12302" width="11.42578125" style="2" customWidth="1"/>
    <col min="12303" max="12303" width="12.85546875" style="2" bestFit="1" customWidth="1"/>
    <col min="12304" max="12544" width="11.42578125" style="2"/>
    <col min="12545" max="12545" width="28.7109375" style="2" customWidth="1"/>
    <col min="12546" max="12551" width="10.140625" style="2" customWidth="1"/>
    <col min="12552" max="12552" width="10.85546875" style="2" customWidth="1"/>
    <col min="12553" max="12553" width="10.7109375" style="2" customWidth="1"/>
    <col min="12554" max="12554" width="6.7109375" style="2" customWidth="1"/>
    <col min="12555" max="12555" width="10.7109375" style="2" customWidth="1"/>
    <col min="12556" max="12556" width="15.7109375" style="2" customWidth="1"/>
    <col min="12557" max="12558" width="11.42578125" style="2" customWidth="1"/>
    <col min="12559" max="12559" width="12.85546875" style="2" bestFit="1" customWidth="1"/>
    <col min="12560" max="12800" width="11.42578125" style="2"/>
    <col min="12801" max="12801" width="28.7109375" style="2" customWidth="1"/>
    <col min="12802" max="12807" width="10.140625" style="2" customWidth="1"/>
    <col min="12808" max="12808" width="10.85546875" style="2" customWidth="1"/>
    <col min="12809" max="12809" width="10.7109375" style="2" customWidth="1"/>
    <col min="12810" max="12810" width="6.7109375" style="2" customWidth="1"/>
    <col min="12811" max="12811" width="10.7109375" style="2" customWidth="1"/>
    <col min="12812" max="12812" width="15.7109375" style="2" customWidth="1"/>
    <col min="12813" max="12814" width="11.42578125" style="2" customWidth="1"/>
    <col min="12815" max="12815" width="12.85546875" style="2" bestFit="1" customWidth="1"/>
    <col min="12816" max="13056" width="11.42578125" style="2"/>
    <col min="13057" max="13057" width="28.7109375" style="2" customWidth="1"/>
    <col min="13058" max="13063" width="10.140625" style="2" customWidth="1"/>
    <col min="13064" max="13064" width="10.85546875" style="2" customWidth="1"/>
    <col min="13065" max="13065" width="10.7109375" style="2" customWidth="1"/>
    <col min="13066" max="13066" width="6.7109375" style="2" customWidth="1"/>
    <col min="13067" max="13067" width="10.7109375" style="2" customWidth="1"/>
    <col min="13068" max="13068" width="15.7109375" style="2" customWidth="1"/>
    <col min="13069" max="13070" width="11.42578125" style="2" customWidth="1"/>
    <col min="13071" max="13071" width="12.85546875" style="2" bestFit="1" customWidth="1"/>
    <col min="13072" max="13312" width="11.42578125" style="2"/>
    <col min="13313" max="13313" width="28.7109375" style="2" customWidth="1"/>
    <col min="13314" max="13319" width="10.140625" style="2" customWidth="1"/>
    <col min="13320" max="13320" width="10.85546875" style="2" customWidth="1"/>
    <col min="13321" max="13321" width="10.7109375" style="2" customWidth="1"/>
    <col min="13322" max="13322" width="6.7109375" style="2" customWidth="1"/>
    <col min="13323" max="13323" width="10.7109375" style="2" customWidth="1"/>
    <col min="13324" max="13324" width="15.7109375" style="2" customWidth="1"/>
    <col min="13325" max="13326" width="11.42578125" style="2" customWidth="1"/>
    <col min="13327" max="13327" width="12.85546875" style="2" bestFit="1" customWidth="1"/>
    <col min="13328" max="13568" width="11.42578125" style="2"/>
    <col min="13569" max="13569" width="28.7109375" style="2" customWidth="1"/>
    <col min="13570" max="13575" width="10.140625" style="2" customWidth="1"/>
    <col min="13576" max="13576" width="10.85546875" style="2" customWidth="1"/>
    <col min="13577" max="13577" width="10.7109375" style="2" customWidth="1"/>
    <col min="13578" max="13578" width="6.7109375" style="2" customWidth="1"/>
    <col min="13579" max="13579" width="10.7109375" style="2" customWidth="1"/>
    <col min="13580" max="13580" width="15.7109375" style="2" customWidth="1"/>
    <col min="13581" max="13582" width="11.42578125" style="2" customWidth="1"/>
    <col min="13583" max="13583" width="12.85546875" style="2" bestFit="1" customWidth="1"/>
    <col min="13584" max="13824" width="11.42578125" style="2"/>
    <col min="13825" max="13825" width="28.7109375" style="2" customWidth="1"/>
    <col min="13826" max="13831" width="10.140625" style="2" customWidth="1"/>
    <col min="13832" max="13832" width="10.85546875" style="2" customWidth="1"/>
    <col min="13833" max="13833" width="10.7109375" style="2" customWidth="1"/>
    <col min="13834" max="13834" width="6.7109375" style="2" customWidth="1"/>
    <col min="13835" max="13835" width="10.7109375" style="2" customWidth="1"/>
    <col min="13836" max="13836" width="15.7109375" style="2" customWidth="1"/>
    <col min="13837" max="13838" width="11.42578125" style="2" customWidth="1"/>
    <col min="13839" max="13839" width="12.85546875" style="2" bestFit="1" customWidth="1"/>
    <col min="13840" max="14080" width="11.42578125" style="2"/>
    <col min="14081" max="14081" width="28.7109375" style="2" customWidth="1"/>
    <col min="14082" max="14087" width="10.140625" style="2" customWidth="1"/>
    <col min="14088" max="14088" width="10.85546875" style="2" customWidth="1"/>
    <col min="14089" max="14089" width="10.7109375" style="2" customWidth="1"/>
    <col min="14090" max="14090" width="6.7109375" style="2" customWidth="1"/>
    <col min="14091" max="14091" width="10.7109375" style="2" customWidth="1"/>
    <col min="14092" max="14092" width="15.7109375" style="2" customWidth="1"/>
    <col min="14093" max="14094" width="11.42578125" style="2" customWidth="1"/>
    <col min="14095" max="14095" width="12.85546875" style="2" bestFit="1" customWidth="1"/>
    <col min="14096" max="14336" width="11.42578125" style="2"/>
    <col min="14337" max="14337" width="28.7109375" style="2" customWidth="1"/>
    <col min="14338" max="14343" width="10.140625" style="2" customWidth="1"/>
    <col min="14344" max="14344" width="10.85546875" style="2" customWidth="1"/>
    <col min="14345" max="14345" width="10.7109375" style="2" customWidth="1"/>
    <col min="14346" max="14346" width="6.7109375" style="2" customWidth="1"/>
    <col min="14347" max="14347" width="10.7109375" style="2" customWidth="1"/>
    <col min="14348" max="14348" width="15.7109375" style="2" customWidth="1"/>
    <col min="14349" max="14350" width="11.42578125" style="2" customWidth="1"/>
    <col min="14351" max="14351" width="12.85546875" style="2" bestFit="1" customWidth="1"/>
    <col min="14352" max="14592" width="11.42578125" style="2"/>
    <col min="14593" max="14593" width="28.7109375" style="2" customWidth="1"/>
    <col min="14594" max="14599" width="10.140625" style="2" customWidth="1"/>
    <col min="14600" max="14600" width="10.85546875" style="2" customWidth="1"/>
    <col min="14601" max="14601" width="10.7109375" style="2" customWidth="1"/>
    <col min="14602" max="14602" width="6.7109375" style="2" customWidth="1"/>
    <col min="14603" max="14603" width="10.7109375" style="2" customWidth="1"/>
    <col min="14604" max="14604" width="15.7109375" style="2" customWidth="1"/>
    <col min="14605" max="14606" width="11.42578125" style="2" customWidth="1"/>
    <col min="14607" max="14607" width="12.85546875" style="2" bestFit="1" customWidth="1"/>
    <col min="14608" max="14848" width="11.42578125" style="2"/>
    <col min="14849" max="14849" width="28.7109375" style="2" customWidth="1"/>
    <col min="14850" max="14855" width="10.140625" style="2" customWidth="1"/>
    <col min="14856" max="14856" width="10.85546875" style="2" customWidth="1"/>
    <col min="14857" max="14857" width="10.7109375" style="2" customWidth="1"/>
    <col min="14858" max="14858" width="6.7109375" style="2" customWidth="1"/>
    <col min="14859" max="14859" width="10.7109375" style="2" customWidth="1"/>
    <col min="14860" max="14860" width="15.7109375" style="2" customWidth="1"/>
    <col min="14861" max="14862" width="11.42578125" style="2" customWidth="1"/>
    <col min="14863" max="14863" width="12.85546875" style="2" bestFit="1" customWidth="1"/>
    <col min="14864" max="15104" width="11.42578125" style="2"/>
    <col min="15105" max="15105" width="28.7109375" style="2" customWidth="1"/>
    <col min="15106" max="15111" width="10.140625" style="2" customWidth="1"/>
    <col min="15112" max="15112" width="10.85546875" style="2" customWidth="1"/>
    <col min="15113" max="15113" width="10.7109375" style="2" customWidth="1"/>
    <col min="15114" max="15114" width="6.7109375" style="2" customWidth="1"/>
    <col min="15115" max="15115" width="10.7109375" style="2" customWidth="1"/>
    <col min="15116" max="15116" width="15.7109375" style="2" customWidth="1"/>
    <col min="15117" max="15118" width="11.42578125" style="2" customWidth="1"/>
    <col min="15119" max="15119" width="12.85546875" style="2" bestFit="1" customWidth="1"/>
    <col min="15120" max="15360" width="11.42578125" style="2"/>
    <col min="15361" max="15361" width="28.7109375" style="2" customWidth="1"/>
    <col min="15362" max="15367" width="10.140625" style="2" customWidth="1"/>
    <col min="15368" max="15368" width="10.85546875" style="2" customWidth="1"/>
    <col min="15369" max="15369" width="10.7109375" style="2" customWidth="1"/>
    <col min="15370" max="15370" width="6.7109375" style="2" customWidth="1"/>
    <col min="15371" max="15371" width="10.7109375" style="2" customWidth="1"/>
    <col min="15372" max="15372" width="15.7109375" style="2" customWidth="1"/>
    <col min="15373" max="15374" width="11.42578125" style="2" customWidth="1"/>
    <col min="15375" max="15375" width="12.85546875" style="2" bestFit="1" customWidth="1"/>
    <col min="15376" max="15616" width="11.42578125" style="2"/>
    <col min="15617" max="15617" width="28.7109375" style="2" customWidth="1"/>
    <col min="15618" max="15623" width="10.140625" style="2" customWidth="1"/>
    <col min="15624" max="15624" width="10.85546875" style="2" customWidth="1"/>
    <col min="15625" max="15625" width="10.7109375" style="2" customWidth="1"/>
    <col min="15626" max="15626" width="6.7109375" style="2" customWidth="1"/>
    <col min="15627" max="15627" width="10.7109375" style="2" customWidth="1"/>
    <col min="15628" max="15628" width="15.7109375" style="2" customWidth="1"/>
    <col min="15629" max="15630" width="11.42578125" style="2" customWidth="1"/>
    <col min="15631" max="15631" width="12.85546875" style="2" bestFit="1" customWidth="1"/>
    <col min="15632" max="15872" width="11.42578125" style="2"/>
    <col min="15873" max="15873" width="28.7109375" style="2" customWidth="1"/>
    <col min="15874" max="15879" width="10.140625" style="2" customWidth="1"/>
    <col min="15880" max="15880" width="10.85546875" style="2" customWidth="1"/>
    <col min="15881" max="15881" width="10.7109375" style="2" customWidth="1"/>
    <col min="15882" max="15882" width="6.7109375" style="2" customWidth="1"/>
    <col min="15883" max="15883" width="10.7109375" style="2" customWidth="1"/>
    <col min="15884" max="15884" width="15.7109375" style="2" customWidth="1"/>
    <col min="15885" max="15886" width="11.42578125" style="2" customWidth="1"/>
    <col min="15887" max="15887" width="12.85546875" style="2" bestFit="1" customWidth="1"/>
    <col min="15888" max="16128" width="11.42578125" style="2"/>
    <col min="16129" max="16129" width="28.7109375" style="2" customWidth="1"/>
    <col min="16130" max="16135" width="10.140625" style="2" customWidth="1"/>
    <col min="16136" max="16136" width="10.85546875" style="2" customWidth="1"/>
    <col min="16137" max="16137" width="10.7109375" style="2" customWidth="1"/>
    <col min="16138" max="16138" width="6.7109375" style="2" customWidth="1"/>
    <col min="16139" max="16139" width="10.7109375" style="2" customWidth="1"/>
    <col min="16140" max="16140" width="15.7109375" style="2" customWidth="1"/>
    <col min="16141" max="16142" width="11.42578125" style="2" customWidth="1"/>
    <col min="16143" max="16143" width="12.85546875" style="2" bestFit="1" customWidth="1"/>
    <col min="16144" max="16384" width="11.42578125" style="2"/>
  </cols>
  <sheetData>
    <row r="1" spans="1:15" ht="12.75" customHeight="1" x14ac:dyDescent="0.25">
      <c r="A1" s="72" t="s">
        <v>0</v>
      </c>
      <c r="B1" s="64" t="s">
        <v>1</v>
      </c>
      <c r="C1" s="82"/>
      <c r="D1" s="82"/>
      <c r="E1" s="82"/>
      <c r="F1" s="82"/>
      <c r="G1" s="82"/>
      <c r="H1" s="65"/>
      <c r="I1" s="75" t="s">
        <v>2</v>
      </c>
      <c r="J1" s="72" t="s">
        <v>24</v>
      </c>
      <c r="K1" s="75" t="s">
        <v>3</v>
      </c>
      <c r="L1" s="75" t="s">
        <v>4</v>
      </c>
      <c r="N1" s="83" t="s">
        <v>39</v>
      </c>
      <c r="O1" s="83" t="s">
        <v>40</v>
      </c>
    </row>
    <row r="2" spans="1:15" x14ac:dyDescent="0.25">
      <c r="A2" s="74"/>
      <c r="B2" s="64" t="s">
        <v>5</v>
      </c>
      <c r="C2" s="65"/>
      <c r="D2" s="64" t="s">
        <v>20</v>
      </c>
      <c r="E2" s="65"/>
      <c r="F2" s="64" t="s">
        <v>6</v>
      </c>
      <c r="G2" s="65"/>
      <c r="H2" s="72" t="s">
        <v>19</v>
      </c>
      <c r="I2" s="75"/>
      <c r="J2" s="74"/>
      <c r="K2" s="75"/>
      <c r="L2" s="75"/>
      <c r="N2" s="83"/>
      <c r="O2" s="83"/>
    </row>
    <row r="3" spans="1:15" ht="12.75" customHeight="1" x14ac:dyDescent="0.25">
      <c r="A3" s="73"/>
      <c r="B3" s="8" t="s">
        <v>7</v>
      </c>
      <c r="C3" s="8" t="s">
        <v>8</v>
      </c>
      <c r="D3" s="8" t="s">
        <v>7</v>
      </c>
      <c r="E3" s="8" t="s">
        <v>8</v>
      </c>
      <c r="F3" s="8" t="s">
        <v>7</v>
      </c>
      <c r="G3" s="8" t="s">
        <v>8</v>
      </c>
      <c r="H3" s="73"/>
      <c r="I3" s="75"/>
      <c r="J3" s="18"/>
      <c r="K3" s="75"/>
      <c r="L3" s="75"/>
      <c r="N3" s="83"/>
      <c r="O3" s="83"/>
    </row>
    <row r="4" spans="1:15" x14ac:dyDescent="0.25">
      <c r="A4" s="2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3"/>
      <c r="O4" s="3"/>
    </row>
    <row r="5" spans="1:15" x14ac:dyDescent="0.25">
      <c r="A5" s="76" t="s">
        <v>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15" ht="25.5" x14ac:dyDescent="0.25">
      <c r="A6" s="63" t="s">
        <v>35</v>
      </c>
      <c r="B6" s="38"/>
      <c r="C6" s="23"/>
      <c r="D6" s="23"/>
      <c r="E6" s="23"/>
      <c r="F6" s="23"/>
      <c r="G6" s="23"/>
      <c r="H6" s="23"/>
      <c r="I6" s="23"/>
      <c r="J6" s="23"/>
      <c r="K6" s="23"/>
      <c r="L6" s="23"/>
      <c r="N6" s="39"/>
      <c r="O6" s="39"/>
    </row>
    <row r="7" spans="1:15" x14ac:dyDescent="0.25">
      <c r="A7" s="25" t="s">
        <v>10</v>
      </c>
      <c r="B7" s="10">
        <v>0.1</v>
      </c>
      <c r="C7" s="11">
        <v>0.5</v>
      </c>
      <c r="D7" s="10">
        <v>0.15</v>
      </c>
      <c r="E7" s="11">
        <v>10</v>
      </c>
      <c r="F7" s="10">
        <v>0.1</v>
      </c>
      <c r="G7" s="11">
        <v>4</v>
      </c>
      <c r="H7" s="11">
        <f>IF(SUM(B7:G7)&gt;0,((B7*C7)+(D7*E7)+(F7*G7)),"")</f>
        <v>1.9500000000000002</v>
      </c>
      <c r="I7" s="12"/>
      <c r="J7" s="17"/>
      <c r="K7" s="12">
        <f>I7*J7</f>
        <v>0</v>
      </c>
      <c r="L7" s="12">
        <f>H7*I7*J7</f>
        <v>0</v>
      </c>
      <c r="N7" s="35">
        <f>L7*$N$6</f>
        <v>0</v>
      </c>
      <c r="O7" s="35">
        <f>L7*$O$6</f>
        <v>0</v>
      </c>
    </row>
    <row r="8" spans="1:15" x14ac:dyDescent="0.25">
      <c r="A8" s="27" t="s">
        <v>23</v>
      </c>
      <c r="B8" s="5">
        <v>0.25</v>
      </c>
      <c r="C8" s="6">
        <v>0.5</v>
      </c>
      <c r="D8" s="5">
        <v>1</v>
      </c>
      <c r="E8" s="6">
        <v>10</v>
      </c>
      <c r="F8" s="5">
        <v>0.25</v>
      </c>
      <c r="G8" s="6">
        <v>4</v>
      </c>
      <c r="H8" s="6">
        <f>IF(SUM(B8:G8)&gt;0,((B8*C8)+(D8*E8)+(F8*G8)),"")</f>
        <v>11.125</v>
      </c>
      <c r="I8" s="22"/>
      <c r="J8" s="20"/>
      <c r="K8" s="22">
        <f>I8*J8</f>
        <v>0</v>
      </c>
      <c r="L8" s="22">
        <f>H8*I8*J8</f>
        <v>0</v>
      </c>
      <c r="N8" s="36">
        <f>L8*$N$6</f>
        <v>0</v>
      </c>
      <c r="O8" s="36">
        <f>L8*$O$6</f>
        <v>0</v>
      </c>
    </row>
    <row r="9" spans="1:15" x14ac:dyDescent="0.25">
      <c r="A9" s="27" t="s">
        <v>30</v>
      </c>
      <c r="B9" s="5">
        <v>0.1</v>
      </c>
      <c r="C9" s="6">
        <v>0.5</v>
      </c>
      <c r="D9" s="5">
        <v>0.5</v>
      </c>
      <c r="E9" s="6">
        <v>10</v>
      </c>
      <c r="F9" s="5">
        <v>0.1</v>
      </c>
      <c r="G9" s="6">
        <v>4</v>
      </c>
      <c r="H9" s="6">
        <f>IF(SUM(B9:G9)&gt;0,((B9*C9)+(D9*E9)+(F9*G9)),"")</f>
        <v>5.45</v>
      </c>
      <c r="I9" s="22"/>
      <c r="J9" s="20"/>
      <c r="K9" s="22">
        <f>I9*J9</f>
        <v>0</v>
      </c>
      <c r="L9" s="22">
        <f>H9*I9*J9</f>
        <v>0</v>
      </c>
      <c r="N9" s="36">
        <f>L9*$N$6</f>
        <v>0</v>
      </c>
      <c r="O9" s="36">
        <f>L9*$O$6</f>
        <v>0</v>
      </c>
    </row>
    <row r="10" spans="1:15" x14ac:dyDescent="0.25">
      <c r="A10" s="27" t="s">
        <v>31</v>
      </c>
      <c r="B10" s="5">
        <v>0.1</v>
      </c>
      <c r="C10" s="6">
        <v>0.5</v>
      </c>
      <c r="D10" s="5">
        <v>0.5</v>
      </c>
      <c r="E10" s="6">
        <v>10</v>
      </c>
      <c r="F10" s="5">
        <v>0.1</v>
      </c>
      <c r="G10" s="6">
        <v>4</v>
      </c>
      <c r="H10" s="6">
        <f>IF(SUM(B10:G10)&gt;0,((B10*C10)+(D10*E10)+(F10*G10)),"")</f>
        <v>5.45</v>
      </c>
      <c r="I10" s="22"/>
      <c r="J10" s="20"/>
      <c r="K10" s="22">
        <f>I10*J10</f>
        <v>0</v>
      </c>
      <c r="L10" s="22">
        <f>H10*I10*J10</f>
        <v>0</v>
      </c>
      <c r="N10" s="36">
        <f>L10*$N$6</f>
        <v>0</v>
      </c>
      <c r="O10" s="36">
        <f>L10*$O$6</f>
        <v>0</v>
      </c>
    </row>
    <row r="11" spans="1:15" x14ac:dyDescent="0.25">
      <c r="A11" s="26" t="s">
        <v>16</v>
      </c>
      <c r="B11" s="13">
        <v>0</v>
      </c>
      <c r="C11" s="14">
        <v>0</v>
      </c>
      <c r="D11" s="13">
        <v>0.5</v>
      </c>
      <c r="E11" s="14">
        <v>10</v>
      </c>
      <c r="F11" s="13">
        <v>0</v>
      </c>
      <c r="G11" s="14">
        <v>0</v>
      </c>
      <c r="H11" s="14">
        <f>IF(SUM(B11:G11)&gt;0,((B11*C11)+(D11*E11)+(F11*G11)),"")</f>
        <v>5</v>
      </c>
      <c r="I11" s="34"/>
      <c r="J11" s="19"/>
      <c r="K11" s="34">
        <f>I11*J11</f>
        <v>0</v>
      </c>
      <c r="L11" s="34">
        <f>H11*I11*J11</f>
        <v>0</v>
      </c>
      <c r="N11" s="37">
        <f>L11*$N$6</f>
        <v>0</v>
      </c>
      <c r="O11" s="37">
        <f>L11*$O$6</f>
        <v>0</v>
      </c>
    </row>
    <row r="12" spans="1:15" x14ac:dyDescent="0.25">
      <c r="A12" s="63" t="s">
        <v>33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6"/>
      <c r="N12" s="16"/>
      <c r="O12" s="16"/>
    </row>
    <row r="13" spans="1:15" x14ac:dyDescent="0.25">
      <c r="A13" s="25" t="s">
        <v>22</v>
      </c>
      <c r="B13" s="10">
        <v>0.1</v>
      </c>
      <c r="C13" s="11">
        <v>0.5</v>
      </c>
      <c r="D13" s="10">
        <v>1</v>
      </c>
      <c r="E13" s="11">
        <v>10</v>
      </c>
      <c r="F13" s="10">
        <v>0.1</v>
      </c>
      <c r="G13" s="11">
        <v>4</v>
      </c>
      <c r="H13" s="11">
        <f>IF(SUM(B13:G13)&gt;0,((B13*C13)+(D13*E13)+(F13*G13)),"")</f>
        <v>10.450000000000001</v>
      </c>
      <c r="I13" s="12"/>
      <c r="J13" s="17"/>
      <c r="K13" s="12">
        <f>I13*J13</f>
        <v>0</v>
      </c>
      <c r="L13" s="12">
        <f>H13*I13*J13</f>
        <v>0</v>
      </c>
      <c r="N13" s="35">
        <f>L13</f>
        <v>0</v>
      </c>
      <c r="O13" s="60"/>
    </row>
    <row r="14" spans="1:15" x14ac:dyDescent="0.25">
      <c r="A14" s="27" t="s">
        <v>17</v>
      </c>
      <c r="B14" s="5">
        <v>0</v>
      </c>
      <c r="C14" s="6">
        <v>0</v>
      </c>
      <c r="D14" s="5">
        <v>0.5</v>
      </c>
      <c r="E14" s="6">
        <v>10</v>
      </c>
      <c r="F14" s="5">
        <v>0</v>
      </c>
      <c r="G14" s="6">
        <v>0</v>
      </c>
      <c r="H14" s="6">
        <f>IF(SUM(B14:G14)&gt;0,((B14*C14)+(D14*E14)+(F14*G14)),"")</f>
        <v>5</v>
      </c>
      <c r="I14" s="22"/>
      <c r="J14" s="20"/>
      <c r="K14" s="22">
        <f>I14*J14</f>
        <v>0</v>
      </c>
      <c r="L14" s="22">
        <f>H14*I14*J14</f>
        <v>0</v>
      </c>
      <c r="N14" s="36">
        <f t="shared" ref="N14:N15" si="0">L14</f>
        <v>0</v>
      </c>
      <c r="O14" s="61"/>
    </row>
    <row r="15" spans="1:15" x14ac:dyDescent="0.25">
      <c r="A15" s="26" t="s">
        <v>18</v>
      </c>
      <c r="B15" s="13">
        <v>0</v>
      </c>
      <c r="C15" s="14">
        <v>0</v>
      </c>
      <c r="D15" s="13">
        <v>0.5</v>
      </c>
      <c r="E15" s="14">
        <v>10</v>
      </c>
      <c r="F15" s="13">
        <v>0</v>
      </c>
      <c r="G15" s="14">
        <v>0</v>
      </c>
      <c r="H15" s="14">
        <f>IF(SUM(B15:G15)&gt;0,((B15*C15)+(D15*E15)+(F15*G15)),"")</f>
        <v>5</v>
      </c>
      <c r="I15" s="34"/>
      <c r="J15" s="19"/>
      <c r="K15" s="34">
        <f>I15*J15</f>
        <v>0</v>
      </c>
      <c r="L15" s="34">
        <f>H15*I15*J15</f>
        <v>0</v>
      </c>
      <c r="N15" s="37">
        <f t="shared" si="0"/>
        <v>0</v>
      </c>
      <c r="O15" s="62"/>
    </row>
    <row r="16" spans="1:15" x14ac:dyDescent="0.25">
      <c r="A16" s="63" t="s">
        <v>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6"/>
      <c r="N16" s="16"/>
      <c r="O16" s="16"/>
    </row>
    <row r="17" spans="1:15" x14ac:dyDescent="0.25">
      <c r="A17" s="25" t="s">
        <v>22</v>
      </c>
      <c r="B17" s="10">
        <v>0.1</v>
      </c>
      <c r="C17" s="11">
        <v>0.5</v>
      </c>
      <c r="D17" s="10">
        <v>1</v>
      </c>
      <c r="E17" s="11">
        <v>7</v>
      </c>
      <c r="F17" s="10">
        <v>0.1</v>
      </c>
      <c r="G17" s="11">
        <v>4</v>
      </c>
      <c r="H17" s="11">
        <f>IF(SUM(B17:G17)&gt;0,((B17*C17)+(D17*E17)+(F17*G17)),"")</f>
        <v>7.45</v>
      </c>
      <c r="I17" s="12"/>
      <c r="J17" s="17"/>
      <c r="K17" s="12">
        <f>I17*J17</f>
        <v>0</v>
      </c>
      <c r="L17" s="12">
        <f>H17*I17*J17</f>
        <v>0</v>
      </c>
      <c r="N17" s="60"/>
      <c r="O17" s="35">
        <f>L17</f>
        <v>0</v>
      </c>
    </row>
    <row r="18" spans="1:15" x14ac:dyDescent="0.25">
      <c r="A18" s="27" t="s">
        <v>17</v>
      </c>
      <c r="B18" s="5">
        <v>0</v>
      </c>
      <c r="C18" s="6">
        <v>0</v>
      </c>
      <c r="D18" s="5">
        <v>0.5</v>
      </c>
      <c r="E18" s="6">
        <v>7</v>
      </c>
      <c r="F18" s="5">
        <v>0</v>
      </c>
      <c r="G18" s="6">
        <v>0</v>
      </c>
      <c r="H18" s="6">
        <f>IF(SUM(B18:G18)&gt;0,((B18*C18)+(D18*E18)+(F18*G18)),"")</f>
        <v>3.5</v>
      </c>
      <c r="I18" s="22"/>
      <c r="J18" s="20"/>
      <c r="K18" s="22">
        <f>I18*J18</f>
        <v>0</v>
      </c>
      <c r="L18" s="22">
        <f>H18*I18*J18</f>
        <v>0</v>
      </c>
      <c r="N18" s="61"/>
      <c r="O18" s="36">
        <f t="shared" ref="O18:O19" si="1">L18</f>
        <v>0</v>
      </c>
    </row>
    <row r="19" spans="1:15" x14ac:dyDescent="0.25">
      <c r="A19" s="26" t="s">
        <v>18</v>
      </c>
      <c r="B19" s="13">
        <v>0</v>
      </c>
      <c r="C19" s="14">
        <v>0</v>
      </c>
      <c r="D19" s="13">
        <v>0.5</v>
      </c>
      <c r="E19" s="14">
        <v>7</v>
      </c>
      <c r="F19" s="13">
        <v>0</v>
      </c>
      <c r="G19" s="14">
        <v>0</v>
      </c>
      <c r="H19" s="14">
        <f>IF(SUM(B19:G19)&gt;0,((B19*C19)+(D19*E19)+(F19*G19)),"")</f>
        <v>3.5</v>
      </c>
      <c r="I19" s="34"/>
      <c r="J19" s="19"/>
      <c r="K19" s="34">
        <f>I19*J19</f>
        <v>0</v>
      </c>
      <c r="L19" s="34">
        <f>H19*I19*J19</f>
        <v>0</v>
      </c>
      <c r="N19" s="62"/>
      <c r="O19" s="37">
        <f t="shared" si="1"/>
        <v>0</v>
      </c>
    </row>
    <row r="20" spans="1:15" ht="12.75" customHeight="1" x14ac:dyDescent="0.25">
      <c r="A20" s="28"/>
      <c r="B20" s="3"/>
      <c r="C20" s="3"/>
      <c r="D20" s="3"/>
      <c r="E20" s="3"/>
      <c r="F20" s="3"/>
      <c r="G20" s="3"/>
      <c r="H20" s="79" t="s">
        <v>11</v>
      </c>
      <c r="I20" s="80"/>
      <c r="J20" s="80"/>
      <c r="K20" s="81"/>
      <c r="L20" s="59">
        <f>SUM(L7:L19)</f>
        <v>0</v>
      </c>
      <c r="N20" s="40">
        <f>SUM(N7:N19)</f>
        <v>0</v>
      </c>
      <c r="O20" s="40">
        <f>SUM(O7:O19)</f>
        <v>0</v>
      </c>
    </row>
    <row r="21" spans="1:15" ht="12.75" customHeight="1" x14ac:dyDescent="0.25">
      <c r="A21" s="28"/>
      <c r="B21" s="3"/>
      <c r="C21" s="3"/>
      <c r="D21" s="3"/>
      <c r="E21" s="3"/>
      <c r="F21" s="3"/>
      <c r="G21" s="44"/>
      <c r="H21" s="45"/>
      <c r="I21" s="45"/>
      <c r="J21" s="45"/>
      <c r="K21" s="45"/>
      <c r="L21" s="46"/>
      <c r="M21" s="47"/>
      <c r="N21" s="46"/>
      <c r="O21" s="48"/>
    </row>
    <row r="22" spans="1:15" x14ac:dyDescent="0.25">
      <c r="A22" s="76" t="s">
        <v>12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8"/>
    </row>
    <row r="23" spans="1:15" x14ac:dyDescent="0.25">
      <c r="A23" s="63" t="s">
        <v>36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9"/>
      <c r="N23" s="9"/>
    </row>
    <row r="24" spans="1:15" ht="25.5" x14ac:dyDescent="0.25">
      <c r="A24" s="25" t="s">
        <v>32</v>
      </c>
      <c r="B24" s="10">
        <v>0</v>
      </c>
      <c r="C24" s="11">
        <v>0</v>
      </c>
      <c r="D24" s="10">
        <v>1</v>
      </c>
      <c r="E24" s="11">
        <v>10</v>
      </c>
      <c r="F24" s="10">
        <v>0</v>
      </c>
      <c r="G24" s="11">
        <v>0</v>
      </c>
      <c r="H24" s="11">
        <f t="shared" ref="H24:H30" si="2">IF(SUM(B24:G24)&gt;0,((B24*C24)+(D24*E24)+(F24*G24)),"")</f>
        <v>10</v>
      </c>
      <c r="I24" s="12"/>
      <c r="J24" s="21"/>
      <c r="K24" s="12"/>
      <c r="L24" s="12">
        <f t="shared" ref="L24:L30" si="3">H24*I24</f>
        <v>0</v>
      </c>
      <c r="N24" s="35">
        <f t="shared" ref="N24:N30" si="4">L24</f>
        <v>0</v>
      </c>
      <c r="O24" s="60"/>
    </row>
    <row r="25" spans="1:15" x14ac:dyDescent="0.25">
      <c r="A25" s="27" t="s">
        <v>21</v>
      </c>
      <c r="B25" s="5">
        <v>1</v>
      </c>
      <c r="C25" s="6">
        <v>0.5</v>
      </c>
      <c r="D25" s="5">
        <v>1</v>
      </c>
      <c r="E25" s="6">
        <v>10</v>
      </c>
      <c r="F25" s="5">
        <v>1</v>
      </c>
      <c r="G25" s="6">
        <v>4</v>
      </c>
      <c r="H25" s="6">
        <f t="shared" si="2"/>
        <v>14.5</v>
      </c>
      <c r="I25" s="22"/>
      <c r="J25" s="7"/>
      <c r="K25" s="4"/>
      <c r="L25" s="7">
        <f t="shared" si="3"/>
        <v>0</v>
      </c>
      <c r="N25" s="36">
        <f t="shared" si="4"/>
        <v>0</v>
      </c>
      <c r="O25" s="61"/>
    </row>
    <row r="26" spans="1:15" ht="25.5" x14ac:dyDescent="0.25">
      <c r="A26" s="27" t="s">
        <v>25</v>
      </c>
      <c r="B26" s="5">
        <v>1</v>
      </c>
      <c r="C26" s="6">
        <v>0.5</v>
      </c>
      <c r="D26" s="5">
        <v>1</v>
      </c>
      <c r="E26" s="6">
        <v>10</v>
      </c>
      <c r="F26" s="5">
        <v>1</v>
      </c>
      <c r="G26" s="6">
        <v>4</v>
      </c>
      <c r="H26" s="6">
        <f t="shared" si="2"/>
        <v>14.5</v>
      </c>
      <c r="I26" s="22"/>
      <c r="J26" s="7"/>
      <c r="K26" s="4"/>
      <c r="L26" s="7">
        <f t="shared" si="3"/>
        <v>0</v>
      </c>
      <c r="N26" s="36">
        <f t="shared" si="4"/>
        <v>0</v>
      </c>
      <c r="O26" s="61"/>
    </row>
    <row r="27" spans="1:15" ht="25.5" x14ac:dyDescent="0.25">
      <c r="A27" s="27" t="s">
        <v>27</v>
      </c>
      <c r="B27" s="5">
        <v>1</v>
      </c>
      <c r="C27" s="6">
        <v>0.5</v>
      </c>
      <c r="D27" s="5">
        <v>1</v>
      </c>
      <c r="E27" s="6">
        <v>10</v>
      </c>
      <c r="F27" s="5">
        <v>1</v>
      </c>
      <c r="G27" s="6">
        <v>4</v>
      </c>
      <c r="H27" s="6">
        <f t="shared" si="2"/>
        <v>14.5</v>
      </c>
      <c r="I27" s="22"/>
      <c r="J27" s="7"/>
      <c r="K27" s="4"/>
      <c r="L27" s="7">
        <f t="shared" si="3"/>
        <v>0</v>
      </c>
      <c r="N27" s="36">
        <f t="shared" si="4"/>
        <v>0</v>
      </c>
      <c r="O27" s="61"/>
    </row>
    <row r="28" spans="1:15" ht="25.5" x14ac:dyDescent="0.25">
      <c r="A28" s="27" t="s">
        <v>28</v>
      </c>
      <c r="B28" s="5">
        <v>1</v>
      </c>
      <c r="C28" s="6">
        <v>0.5</v>
      </c>
      <c r="D28" s="5">
        <v>1</v>
      </c>
      <c r="E28" s="6">
        <v>10</v>
      </c>
      <c r="F28" s="5">
        <v>1</v>
      </c>
      <c r="G28" s="6">
        <v>4</v>
      </c>
      <c r="H28" s="6">
        <f t="shared" si="2"/>
        <v>14.5</v>
      </c>
      <c r="I28" s="22"/>
      <c r="J28" s="7"/>
      <c r="K28" s="4"/>
      <c r="L28" s="7">
        <f t="shared" si="3"/>
        <v>0</v>
      </c>
      <c r="N28" s="36">
        <f t="shared" si="4"/>
        <v>0</v>
      </c>
      <c r="O28" s="61"/>
    </row>
    <row r="29" spans="1:15" x14ac:dyDescent="0.25">
      <c r="A29" s="29" t="s">
        <v>26</v>
      </c>
      <c r="B29" s="5">
        <v>0</v>
      </c>
      <c r="C29" s="6">
        <v>0</v>
      </c>
      <c r="D29" s="5">
        <v>1</v>
      </c>
      <c r="E29" s="6">
        <v>10</v>
      </c>
      <c r="F29" s="5">
        <v>0</v>
      </c>
      <c r="G29" s="6">
        <v>0</v>
      </c>
      <c r="H29" s="6">
        <f t="shared" si="2"/>
        <v>10</v>
      </c>
      <c r="I29" s="22"/>
      <c r="J29" s="7"/>
      <c r="K29" s="4"/>
      <c r="L29" s="7">
        <f t="shared" si="3"/>
        <v>0</v>
      </c>
      <c r="N29" s="36">
        <f t="shared" si="4"/>
        <v>0</v>
      </c>
      <c r="O29" s="61"/>
    </row>
    <row r="30" spans="1:15" ht="25.5" x14ac:dyDescent="0.25">
      <c r="A30" s="32" t="s">
        <v>38</v>
      </c>
      <c r="B30" s="13">
        <v>0</v>
      </c>
      <c r="C30" s="14">
        <v>0</v>
      </c>
      <c r="D30" s="13">
        <v>1</v>
      </c>
      <c r="E30" s="14">
        <v>10</v>
      </c>
      <c r="F30" s="13">
        <v>0</v>
      </c>
      <c r="G30" s="14">
        <v>0</v>
      </c>
      <c r="H30" s="14">
        <f t="shared" si="2"/>
        <v>10</v>
      </c>
      <c r="I30" s="34">
        <v>1500000</v>
      </c>
      <c r="J30" s="33"/>
      <c r="K30" s="15"/>
      <c r="L30" s="33">
        <f t="shared" si="3"/>
        <v>15000000</v>
      </c>
      <c r="N30" s="37">
        <f t="shared" si="4"/>
        <v>15000000</v>
      </c>
      <c r="O30" s="62"/>
    </row>
    <row r="31" spans="1:15" x14ac:dyDescent="0.25">
      <c r="A31" s="63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6"/>
      <c r="N31" s="16"/>
      <c r="O31" s="16"/>
    </row>
    <row r="32" spans="1:15" ht="25.5" x14ac:dyDescent="0.25">
      <c r="A32" s="25" t="s">
        <v>32</v>
      </c>
      <c r="B32" s="10">
        <v>0</v>
      </c>
      <c r="C32" s="11">
        <v>0</v>
      </c>
      <c r="D32" s="10">
        <v>1</v>
      </c>
      <c r="E32" s="11">
        <v>7</v>
      </c>
      <c r="F32" s="10">
        <v>0</v>
      </c>
      <c r="G32" s="11">
        <v>0</v>
      </c>
      <c r="H32" s="11">
        <f t="shared" ref="H32:H38" si="5">IF(SUM(B32:G32)&gt;0,((B32*C32)+(D32*E32)+(F32*G32)),"")</f>
        <v>7</v>
      </c>
      <c r="I32" s="12"/>
      <c r="J32" s="21"/>
      <c r="K32" s="12"/>
      <c r="L32" s="12">
        <f t="shared" ref="L32:L38" si="6">H32*I32</f>
        <v>0</v>
      </c>
      <c r="N32" s="60"/>
      <c r="O32" s="35">
        <f>L32</f>
        <v>0</v>
      </c>
    </row>
    <row r="33" spans="1:16" x14ac:dyDescent="0.25">
      <c r="A33" s="27" t="s">
        <v>21</v>
      </c>
      <c r="B33" s="5">
        <v>1</v>
      </c>
      <c r="C33" s="6">
        <v>0.5</v>
      </c>
      <c r="D33" s="5">
        <v>1</v>
      </c>
      <c r="E33" s="6">
        <v>7</v>
      </c>
      <c r="F33" s="5">
        <v>1</v>
      </c>
      <c r="G33" s="6">
        <v>4</v>
      </c>
      <c r="H33" s="6">
        <f t="shared" si="5"/>
        <v>11.5</v>
      </c>
      <c r="I33" s="22"/>
      <c r="J33" s="7"/>
      <c r="K33" s="4"/>
      <c r="L33" s="7">
        <f t="shared" si="6"/>
        <v>0</v>
      </c>
      <c r="N33" s="61"/>
      <c r="O33" s="36">
        <f t="shared" ref="O33:O38" si="7">L33</f>
        <v>0</v>
      </c>
    </row>
    <row r="34" spans="1:16" ht="25.5" x14ac:dyDescent="0.25">
      <c r="A34" s="27" t="s">
        <v>25</v>
      </c>
      <c r="B34" s="5">
        <v>1</v>
      </c>
      <c r="C34" s="6">
        <v>0.5</v>
      </c>
      <c r="D34" s="5">
        <v>1</v>
      </c>
      <c r="E34" s="6">
        <v>7</v>
      </c>
      <c r="F34" s="5">
        <v>1</v>
      </c>
      <c r="G34" s="6">
        <v>4</v>
      </c>
      <c r="H34" s="6">
        <f t="shared" si="5"/>
        <v>11.5</v>
      </c>
      <c r="I34" s="22"/>
      <c r="J34" s="7"/>
      <c r="K34" s="4"/>
      <c r="L34" s="7">
        <f t="shared" si="6"/>
        <v>0</v>
      </c>
      <c r="N34" s="61"/>
      <c r="O34" s="36">
        <f t="shared" si="7"/>
        <v>0</v>
      </c>
    </row>
    <row r="35" spans="1:16" ht="25.5" x14ac:dyDescent="0.25">
      <c r="A35" s="27" t="s">
        <v>27</v>
      </c>
      <c r="B35" s="5">
        <v>1</v>
      </c>
      <c r="C35" s="6">
        <v>0.5</v>
      </c>
      <c r="D35" s="5">
        <v>1</v>
      </c>
      <c r="E35" s="6">
        <v>7</v>
      </c>
      <c r="F35" s="5">
        <v>1</v>
      </c>
      <c r="G35" s="6">
        <v>4</v>
      </c>
      <c r="H35" s="6">
        <f t="shared" si="5"/>
        <v>11.5</v>
      </c>
      <c r="I35" s="22"/>
      <c r="J35" s="7"/>
      <c r="K35" s="4"/>
      <c r="L35" s="7">
        <f t="shared" si="6"/>
        <v>0</v>
      </c>
      <c r="N35" s="61"/>
      <c r="O35" s="36">
        <f t="shared" si="7"/>
        <v>0</v>
      </c>
    </row>
    <row r="36" spans="1:16" ht="25.5" x14ac:dyDescent="0.25">
      <c r="A36" s="27" t="s">
        <v>28</v>
      </c>
      <c r="B36" s="5">
        <v>1</v>
      </c>
      <c r="C36" s="6">
        <v>0.5</v>
      </c>
      <c r="D36" s="5">
        <v>1</v>
      </c>
      <c r="E36" s="6">
        <v>7</v>
      </c>
      <c r="F36" s="5">
        <v>1</v>
      </c>
      <c r="G36" s="6">
        <v>4</v>
      </c>
      <c r="H36" s="6">
        <f t="shared" si="5"/>
        <v>11.5</v>
      </c>
      <c r="I36" s="22"/>
      <c r="J36" s="7"/>
      <c r="K36" s="4"/>
      <c r="L36" s="7">
        <f t="shared" si="6"/>
        <v>0</v>
      </c>
      <c r="N36" s="61"/>
      <c r="O36" s="36">
        <f t="shared" si="7"/>
        <v>0</v>
      </c>
    </row>
    <row r="37" spans="1:16" x14ac:dyDescent="0.25">
      <c r="A37" s="29" t="s">
        <v>26</v>
      </c>
      <c r="B37" s="5">
        <v>0</v>
      </c>
      <c r="C37" s="6">
        <v>0</v>
      </c>
      <c r="D37" s="5">
        <v>1</v>
      </c>
      <c r="E37" s="6">
        <v>7</v>
      </c>
      <c r="F37" s="5">
        <v>0</v>
      </c>
      <c r="G37" s="6">
        <v>0</v>
      </c>
      <c r="H37" s="6">
        <f t="shared" si="5"/>
        <v>7</v>
      </c>
      <c r="I37" s="22"/>
      <c r="J37" s="7"/>
      <c r="K37" s="4"/>
      <c r="L37" s="7">
        <f t="shared" si="6"/>
        <v>0</v>
      </c>
      <c r="N37" s="61"/>
      <c r="O37" s="36">
        <f t="shared" si="7"/>
        <v>0</v>
      </c>
    </row>
    <row r="38" spans="1:16" ht="25.5" x14ac:dyDescent="0.25">
      <c r="A38" s="32" t="s">
        <v>38</v>
      </c>
      <c r="B38" s="5">
        <v>0</v>
      </c>
      <c r="C38" s="6">
        <v>0</v>
      </c>
      <c r="D38" s="5">
        <v>1</v>
      </c>
      <c r="E38" s="6">
        <v>7</v>
      </c>
      <c r="F38" s="5">
        <v>0</v>
      </c>
      <c r="G38" s="6">
        <v>0</v>
      </c>
      <c r="H38" s="6">
        <f t="shared" si="5"/>
        <v>7</v>
      </c>
      <c r="I38" s="34">
        <v>1500000</v>
      </c>
      <c r="J38" s="7"/>
      <c r="K38" s="4"/>
      <c r="L38" s="7">
        <f t="shared" si="6"/>
        <v>10500000</v>
      </c>
      <c r="N38" s="62"/>
      <c r="O38" s="37">
        <f t="shared" si="7"/>
        <v>10500000</v>
      </c>
    </row>
    <row r="39" spans="1:16" ht="12.75" customHeight="1" x14ac:dyDescent="0.25">
      <c r="A39" s="28"/>
      <c r="B39" s="3"/>
      <c r="C39" s="3"/>
      <c r="D39" s="3"/>
      <c r="E39" s="3"/>
      <c r="F39" s="3"/>
      <c r="G39" s="3"/>
      <c r="H39" s="66" t="s">
        <v>13</v>
      </c>
      <c r="I39" s="67"/>
      <c r="J39" s="67"/>
      <c r="K39" s="68"/>
      <c r="L39" s="41">
        <f>SUM(L24:L38)</f>
        <v>25500000</v>
      </c>
      <c r="M39" s="49"/>
      <c r="N39" s="42">
        <f>SUM(N24:N38)</f>
        <v>15000000</v>
      </c>
      <c r="O39" s="42">
        <f>SUM(O24:O38)</f>
        <v>10500000</v>
      </c>
    </row>
    <row r="40" spans="1:16" x14ac:dyDescent="0.25">
      <c r="A40" s="30"/>
      <c r="B40" s="1"/>
      <c r="C40" s="1"/>
      <c r="D40" s="1"/>
      <c r="E40" s="1"/>
      <c r="F40" s="1"/>
      <c r="G40" s="1"/>
      <c r="H40" s="1"/>
      <c r="I40" s="1"/>
      <c r="J40" s="1"/>
      <c r="K40" s="1"/>
      <c r="L40" s="43"/>
      <c r="M40" s="49"/>
      <c r="N40" s="43"/>
      <c r="O40" s="43"/>
    </row>
    <row r="41" spans="1:16" ht="12.75" customHeight="1" x14ac:dyDescent="0.25">
      <c r="A41" s="30"/>
      <c r="B41" s="1"/>
      <c r="C41" s="1"/>
      <c r="D41" s="1"/>
      <c r="E41" s="1"/>
      <c r="F41" s="1"/>
      <c r="G41" s="1"/>
      <c r="H41" s="66" t="s">
        <v>14</v>
      </c>
      <c r="I41" s="67"/>
      <c r="J41" s="67"/>
      <c r="K41" s="68"/>
      <c r="L41" s="41">
        <f>+L20+L39</f>
        <v>25500000</v>
      </c>
      <c r="M41" s="49"/>
      <c r="N41" s="42">
        <f>+N20+N39</f>
        <v>15000000</v>
      </c>
      <c r="O41" s="42">
        <f>+O20+O39</f>
        <v>10500000</v>
      </c>
    </row>
    <row r="42" spans="1:16" x14ac:dyDescent="0.25">
      <c r="A42" s="30"/>
      <c r="B42" s="1"/>
      <c r="C42" s="1"/>
      <c r="D42" s="1"/>
      <c r="E42" s="1"/>
      <c r="F42" s="1"/>
      <c r="G42" s="1"/>
      <c r="H42" s="66" t="s">
        <v>29</v>
      </c>
      <c r="I42" s="67"/>
      <c r="J42" s="67"/>
      <c r="K42" s="68"/>
      <c r="L42" s="41">
        <f>L41*0.19</f>
        <v>4845000</v>
      </c>
      <c r="M42" s="49"/>
      <c r="N42" s="42">
        <f>N41*0.19</f>
        <v>2850000</v>
      </c>
      <c r="O42" s="42">
        <f>O41*0.19</f>
        <v>1995000</v>
      </c>
    </row>
    <row r="43" spans="1:16" ht="19.5" x14ac:dyDescent="0.25">
      <c r="A43" s="30"/>
      <c r="B43" s="1"/>
      <c r="C43" s="1"/>
      <c r="D43" s="1"/>
      <c r="E43" s="1"/>
      <c r="F43" s="1"/>
      <c r="G43" s="1"/>
      <c r="H43" s="69" t="s">
        <v>15</v>
      </c>
      <c r="I43" s="70"/>
      <c r="J43" s="70"/>
      <c r="K43" s="71"/>
      <c r="L43" s="51">
        <f>L41+L42</f>
        <v>30345000</v>
      </c>
      <c r="M43" s="52"/>
      <c r="N43" s="53">
        <f>N41+N42</f>
        <v>17850000</v>
      </c>
      <c r="O43" s="53">
        <f>O41+O42</f>
        <v>12495000</v>
      </c>
    </row>
    <row r="44" spans="1:16" ht="19.5" x14ac:dyDescent="0.25">
      <c r="A44" s="30"/>
      <c r="B44" s="1"/>
      <c r="C44" s="1"/>
      <c r="D44" s="1"/>
      <c r="E44" s="1"/>
      <c r="F44" s="1"/>
      <c r="G44" s="54"/>
      <c r="H44" s="55"/>
      <c r="I44" s="55"/>
      <c r="J44" s="55"/>
      <c r="K44" s="55"/>
      <c r="L44" s="56"/>
      <c r="M44" s="57"/>
      <c r="N44" s="56"/>
      <c r="O44" s="56"/>
      <c r="P44" s="58"/>
    </row>
    <row r="45" spans="1:16" x14ac:dyDescent="0.25">
      <c r="H45" s="50"/>
      <c r="I45" s="50"/>
      <c r="J45" s="50"/>
      <c r="K45" s="50"/>
      <c r="L45" s="49"/>
      <c r="M45" s="49"/>
      <c r="N45" s="49"/>
      <c r="O45" s="49"/>
    </row>
  </sheetData>
  <mergeCells count="19">
    <mergeCell ref="H42:K42"/>
    <mergeCell ref="H43:K43"/>
    <mergeCell ref="H2:H3"/>
    <mergeCell ref="J1:J2"/>
    <mergeCell ref="K1:K3"/>
    <mergeCell ref="A5:O5"/>
    <mergeCell ref="A22:O22"/>
    <mergeCell ref="A1:A3"/>
    <mergeCell ref="I1:I3"/>
    <mergeCell ref="H20:K20"/>
    <mergeCell ref="B1:H1"/>
    <mergeCell ref="N1:N3"/>
    <mergeCell ref="O1:O3"/>
    <mergeCell ref="L1:L3"/>
    <mergeCell ref="B2:C2"/>
    <mergeCell ref="D2:E2"/>
    <mergeCell ref="F2:G2"/>
    <mergeCell ref="H39:K39"/>
    <mergeCell ref="H41:K41"/>
  </mergeCells>
  <conditionalFormatting sqref="H18:H19 E11 C11 G11:H11 E13 E9 C13 C9 G13:H13 H9">
    <cfRule type="cellIs" dxfId="110" priority="285" stopIfTrue="1" operator="equal">
      <formula>1</formula>
    </cfRule>
  </conditionalFormatting>
  <conditionalFormatting sqref="C14:C15">
    <cfRule type="cellIs" dxfId="109" priority="312" stopIfTrue="1" operator="equal">
      <formula>1</formula>
    </cfRule>
  </conditionalFormatting>
  <conditionalFormatting sqref="B11:H11 B9:F9 B18:H19 B13:H15 H9">
    <cfRule type="cellIs" dxfId="108" priority="311" operator="equal">
      <formula>0</formula>
    </cfRule>
  </conditionalFormatting>
  <conditionalFormatting sqref="F17">
    <cfRule type="cellIs" dxfId="107" priority="294" operator="equal">
      <formula>0</formula>
    </cfRule>
  </conditionalFormatting>
  <conditionalFormatting sqref="C17">
    <cfRule type="cellIs" dxfId="106" priority="293" operator="equal">
      <formula>0</formula>
    </cfRule>
  </conditionalFormatting>
  <conditionalFormatting sqref="G24">
    <cfRule type="cellIs" dxfId="105" priority="259" operator="equal">
      <formula>0</formula>
    </cfRule>
  </conditionalFormatting>
  <conditionalFormatting sqref="F30">
    <cfRule type="cellIs" dxfId="104" priority="154" operator="equal">
      <formula>0</formula>
    </cfRule>
  </conditionalFormatting>
  <conditionalFormatting sqref="E24">
    <cfRule type="cellIs" dxfId="103" priority="261" operator="equal">
      <formula>0</formula>
    </cfRule>
  </conditionalFormatting>
  <conditionalFormatting sqref="B17">
    <cfRule type="cellIs" dxfId="102" priority="296" operator="equal">
      <formula>0</formula>
    </cfRule>
  </conditionalFormatting>
  <conditionalFormatting sqref="D17">
    <cfRule type="cellIs" dxfId="101" priority="295" operator="equal">
      <formula>0</formula>
    </cfRule>
  </conditionalFormatting>
  <conditionalFormatting sqref="E30">
    <cfRule type="cellIs" dxfId="100" priority="151" operator="equal">
      <formula>0</formula>
    </cfRule>
  </conditionalFormatting>
  <conditionalFormatting sqref="B36">
    <cfRule type="cellIs" dxfId="99" priority="68" operator="equal">
      <formula>0</formula>
    </cfRule>
  </conditionalFormatting>
  <conditionalFormatting sqref="E17">
    <cfRule type="cellIs" dxfId="98" priority="290" operator="equal">
      <formula>0</formula>
    </cfRule>
  </conditionalFormatting>
  <conditionalFormatting sqref="G17">
    <cfRule type="cellIs" dxfId="97" priority="287" operator="equal">
      <formula>0</formula>
    </cfRule>
  </conditionalFormatting>
  <conditionalFormatting sqref="H17">
    <cfRule type="cellIs" dxfId="96" priority="284" operator="equal">
      <formula>0</formula>
    </cfRule>
  </conditionalFormatting>
  <conditionalFormatting sqref="B7:H8 E7:E11">
    <cfRule type="cellIs" dxfId="95" priority="271" operator="equal">
      <formula>0</formula>
    </cfRule>
  </conditionalFormatting>
  <conditionalFormatting sqref="F24">
    <cfRule type="cellIs" dxfId="94" priority="264" operator="equal">
      <formula>0</formula>
    </cfRule>
  </conditionalFormatting>
  <conditionalFormatting sqref="B24">
    <cfRule type="cellIs" dxfId="93" priority="266" operator="equal">
      <formula>0</formula>
    </cfRule>
  </conditionalFormatting>
  <conditionalFormatting sqref="D24">
    <cfRule type="cellIs" dxfId="92" priority="265" operator="equal">
      <formula>0</formula>
    </cfRule>
  </conditionalFormatting>
  <conditionalFormatting sqref="C24">
    <cfRule type="cellIs" dxfId="91" priority="263" operator="equal">
      <formula>0</formula>
    </cfRule>
  </conditionalFormatting>
  <conditionalFormatting sqref="E32">
    <cfRule type="cellIs" dxfId="90" priority="129" operator="equal">
      <formula>0</formula>
    </cfRule>
  </conditionalFormatting>
  <conditionalFormatting sqref="G30">
    <cfRule type="cellIs" dxfId="89" priority="149" operator="equal">
      <formula>0</formula>
    </cfRule>
  </conditionalFormatting>
  <conditionalFormatting sqref="H24">
    <cfRule type="cellIs" dxfId="88" priority="257" operator="equal">
      <formula>0</formula>
    </cfRule>
  </conditionalFormatting>
  <conditionalFormatting sqref="B30">
    <cfRule type="cellIs" dxfId="87" priority="156" operator="equal">
      <formula>0</formula>
    </cfRule>
  </conditionalFormatting>
  <conditionalFormatting sqref="D30">
    <cfRule type="cellIs" dxfId="86" priority="155" operator="equal">
      <formula>0</formula>
    </cfRule>
  </conditionalFormatting>
  <conditionalFormatting sqref="C30">
    <cfRule type="cellIs" dxfId="85" priority="153" operator="equal">
      <formula>0</formula>
    </cfRule>
  </conditionalFormatting>
  <conditionalFormatting sqref="G32">
    <cfRule type="cellIs" dxfId="84" priority="127" operator="equal">
      <formula>0</formula>
    </cfRule>
  </conditionalFormatting>
  <conditionalFormatting sqref="H30">
    <cfRule type="cellIs" dxfId="83" priority="147" operator="equal">
      <formula>0</formula>
    </cfRule>
  </conditionalFormatting>
  <conditionalFormatting sqref="F25">
    <cfRule type="cellIs" dxfId="82" priority="220" operator="equal">
      <formula>0</formula>
    </cfRule>
  </conditionalFormatting>
  <conditionalFormatting sqref="E25">
    <cfRule type="cellIs" dxfId="81" priority="217" operator="equal">
      <formula>0</formula>
    </cfRule>
  </conditionalFormatting>
  <conditionalFormatting sqref="F32">
    <cfRule type="cellIs" dxfId="80" priority="132" operator="equal">
      <formula>0</formula>
    </cfRule>
  </conditionalFormatting>
  <conditionalFormatting sqref="C32">
    <cfRule type="cellIs" dxfId="79" priority="131" operator="equal">
      <formula>0</formula>
    </cfRule>
  </conditionalFormatting>
  <conditionalFormatting sqref="B32">
    <cfRule type="cellIs" dxfId="78" priority="134" operator="equal">
      <formula>0</formula>
    </cfRule>
  </conditionalFormatting>
  <conditionalFormatting sqref="D32">
    <cfRule type="cellIs" dxfId="77" priority="133" operator="equal">
      <formula>0</formula>
    </cfRule>
  </conditionalFormatting>
  <conditionalFormatting sqref="E26">
    <cfRule type="cellIs" dxfId="76" priority="206" operator="equal">
      <formula>0</formula>
    </cfRule>
  </conditionalFormatting>
  <conditionalFormatting sqref="G25">
    <cfRule type="cellIs" dxfId="75" priority="215" operator="equal">
      <formula>0</formula>
    </cfRule>
  </conditionalFormatting>
  <conditionalFormatting sqref="H32">
    <cfRule type="cellIs" dxfId="74" priority="125" operator="equal">
      <formula>0</formula>
    </cfRule>
  </conditionalFormatting>
  <conditionalFormatting sqref="F26">
    <cfRule type="cellIs" dxfId="73" priority="209" operator="equal">
      <formula>0</formula>
    </cfRule>
  </conditionalFormatting>
  <conditionalFormatting sqref="C25">
    <cfRule type="cellIs" dxfId="72" priority="219" operator="equal">
      <formula>0</formula>
    </cfRule>
  </conditionalFormatting>
  <conditionalFormatting sqref="B25">
    <cfRule type="cellIs" dxfId="71" priority="222" operator="equal">
      <formula>0</formula>
    </cfRule>
  </conditionalFormatting>
  <conditionalFormatting sqref="D25">
    <cfRule type="cellIs" dxfId="70" priority="221" operator="equal">
      <formula>0</formula>
    </cfRule>
  </conditionalFormatting>
  <conditionalFormatting sqref="G26">
    <cfRule type="cellIs" dxfId="69" priority="204" operator="equal">
      <formula>0</formula>
    </cfRule>
  </conditionalFormatting>
  <conditionalFormatting sqref="H25">
    <cfRule type="cellIs" dxfId="68" priority="213" operator="equal">
      <formula>0</formula>
    </cfRule>
  </conditionalFormatting>
  <conditionalFormatting sqref="F29">
    <cfRule type="cellIs" dxfId="67" priority="198" operator="equal">
      <formula>0</formula>
    </cfRule>
  </conditionalFormatting>
  <conditionalFormatting sqref="C26">
    <cfRule type="cellIs" dxfId="66" priority="208" operator="equal">
      <formula>0</formula>
    </cfRule>
  </conditionalFormatting>
  <conditionalFormatting sqref="B26">
    <cfRule type="cellIs" dxfId="65" priority="211" operator="equal">
      <formula>0</formula>
    </cfRule>
  </conditionalFormatting>
  <conditionalFormatting sqref="D26">
    <cfRule type="cellIs" dxfId="64" priority="210" operator="equal">
      <formula>0</formula>
    </cfRule>
  </conditionalFormatting>
  <conditionalFormatting sqref="E29">
    <cfRule type="cellIs" dxfId="63" priority="195" operator="equal">
      <formula>0</formula>
    </cfRule>
  </conditionalFormatting>
  <conditionalFormatting sqref="D27">
    <cfRule type="cellIs" dxfId="62" priority="177" operator="equal">
      <formula>0</formula>
    </cfRule>
  </conditionalFormatting>
  <conditionalFormatting sqref="H26">
    <cfRule type="cellIs" dxfId="61" priority="202" operator="equal">
      <formula>0</formula>
    </cfRule>
  </conditionalFormatting>
  <conditionalFormatting sqref="F27">
    <cfRule type="cellIs" dxfId="60" priority="176" operator="equal">
      <formula>0</formula>
    </cfRule>
  </conditionalFormatting>
  <conditionalFormatting sqref="C29">
    <cfRule type="cellIs" dxfId="59" priority="197" operator="equal">
      <formula>0</formula>
    </cfRule>
  </conditionalFormatting>
  <conditionalFormatting sqref="B29">
    <cfRule type="cellIs" dxfId="58" priority="200" operator="equal">
      <formula>0</formula>
    </cfRule>
  </conditionalFormatting>
  <conditionalFormatting sqref="D29">
    <cfRule type="cellIs" dxfId="57" priority="199" operator="equal">
      <formula>0</formula>
    </cfRule>
  </conditionalFormatting>
  <conditionalFormatting sqref="E27">
    <cfRule type="cellIs" dxfId="56" priority="173" operator="equal">
      <formula>0</formula>
    </cfRule>
  </conditionalFormatting>
  <conditionalFormatting sqref="G29">
    <cfRule type="cellIs" dxfId="55" priority="193" operator="equal">
      <formula>0</formula>
    </cfRule>
  </conditionalFormatting>
  <conditionalFormatting sqref="H29">
    <cfRule type="cellIs" dxfId="54" priority="191" operator="equal">
      <formula>0</formula>
    </cfRule>
  </conditionalFormatting>
  <conditionalFormatting sqref="G27">
    <cfRule type="cellIs" dxfId="53" priority="171" operator="equal">
      <formula>0</formula>
    </cfRule>
  </conditionalFormatting>
  <conditionalFormatting sqref="E35">
    <cfRule type="cellIs" dxfId="52" priority="74" operator="equal">
      <formula>0</formula>
    </cfRule>
  </conditionalFormatting>
  <conditionalFormatting sqref="C27">
    <cfRule type="cellIs" dxfId="51" priority="175" operator="equal">
      <formula>0</formula>
    </cfRule>
  </conditionalFormatting>
  <conditionalFormatting sqref="F28">
    <cfRule type="cellIs" dxfId="50" priority="165" operator="equal">
      <formula>0</formula>
    </cfRule>
  </conditionalFormatting>
  <conditionalFormatting sqref="E28">
    <cfRule type="cellIs" dxfId="49" priority="162" operator="equal">
      <formula>0</formula>
    </cfRule>
  </conditionalFormatting>
  <conditionalFormatting sqref="B27">
    <cfRule type="cellIs" dxfId="48" priority="178" operator="equal">
      <formula>0</formula>
    </cfRule>
  </conditionalFormatting>
  <conditionalFormatting sqref="G35">
    <cfRule type="cellIs" dxfId="47" priority="72" operator="equal">
      <formula>0</formula>
    </cfRule>
  </conditionalFormatting>
  <conditionalFormatting sqref="H27">
    <cfRule type="cellIs" dxfId="46" priority="169" operator="equal">
      <formula>0</formula>
    </cfRule>
  </conditionalFormatting>
  <conditionalFormatting sqref="F36">
    <cfRule type="cellIs" dxfId="45" priority="66" operator="equal">
      <formula>0</formula>
    </cfRule>
  </conditionalFormatting>
  <conditionalFormatting sqref="E36">
    <cfRule type="cellIs" dxfId="44" priority="63" operator="equal">
      <formula>0</formula>
    </cfRule>
  </conditionalFormatting>
  <conditionalFormatting sqref="C28">
    <cfRule type="cellIs" dxfId="43" priority="164" operator="equal">
      <formula>0</formula>
    </cfRule>
  </conditionalFormatting>
  <conditionalFormatting sqref="B28">
    <cfRule type="cellIs" dxfId="42" priority="167" operator="equal">
      <formula>0</formula>
    </cfRule>
  </conditionalFormatting>
  <conditionalFormatting sqref="D28">
    <cfRule type="cellIs" dxfId="41" priority="166" operator="equal">
      <formula>0</formula>
    </cfRule>
  </conditionalFormatting>
  <conditionalFormatting sqref="G28">
    <cfRule type="cellIs" dxfId="40" priority="160" operator="equal">
      <formula>0</formula>
    </cfRule>
  </conditionalFormatting>
  <conditionalFormatting sqref="H28">
    <cfRule type="cellIs" dxfId="39" priority="158" operator="equal">
      <formula>0</formula>
    </cfRule>
  </conditionalFormatting>
  <conditionalFormatting sqref="F33">
    <cfRule type="cellIs" dxfId="38" priority="110" operator="equal">
      <formula>0</formula>
    </cfRule>
  </conditionalFormatting>
  <conditionalFormatting sqref="E33">
    <cfRule type="cellIs" dxfId="37" priority="107" operator="equal">
      <formula>0</formula>
    </cfRule>
  </conditionalFormatting>
  <conditionalFormatting sqref="E34">
    <cfRule type="cellIs" dxfId="36" priority="96" operator="equal">
      <formula>0</formula>
    </cfRule>
  </conditionalFormatting>
  <conditionalFormatting sqref="G33">
    <cfRule type="cellIs" dxfId="35" priority="105" operator="equal">
      <formula>0</formula>
    </cfRule>
  </conditionalFormatting>
  <conditionalFormatting sqref="F34">
    <cfRule type="cellIs" dxfId="34" priority="99" operator="equal">
      <formula>0</formula>
    </cfRule>
  </conditionalFormatting>
  <conditionalFormatting sqref="C33">
    <cfRule type="cellIs" dxfId="33" priority="109" operator="equal">
      <formula>0</formula>
    </cfRule>
  </conditionalFormatting>
  <conditionalFormatting sqref="B33">
    <cfRule type="cellIs" dxfId="32" priority="112" operator="equal">
      <formula>0</formula>
    </cfRule>
  </conditionalFormatting>
  <conditionalFormatting sqref="D33">
    <cfRule type="cellIs" dxfId="31" priority="111" operator="equal">
      <formula>0</formula>
    </cfRule>
  </conditionalFormatting>
  <conditionalFormatting sqref="G34">
    <cfRule type="cellIs" dxfId="30" priority="94" operator="equal">
      <formula>0</formula>
    </cfRule>
  </conditionalFormatting>
  <conditionalFormatting sqref="H33">
    <cfRule type="cellIs" dxfId="29" priority="103" operator="equal">
      <formula>0</formula>
    </cfRule>
  </conditionalFormatting>
  <conditionalFormatting sqref="F37">
    <cfRule type="cellIs" dxfId="28" priority="88" operator="equal">
      <formula>0</formula>
    </cfRule>
  </conditionalFormatting>
  <conditionalFormatting sqref="C34">
    <cfRule type="cellIs" dxfId="27" priority="98" operator="equal">
      <formula>0</formula>
    </cfRule>
  </conditionalFormatting>
  <conditionalFormatting sqref="B34">
    <cfRule type="cellIs" dxfId="26" priority="101" operator="equal">
      <formula>0</formula>
    </cfRule>
  </conditionalFormatting>
  <conditionalFormatting sqref="D34">
    <cfRule type="cellIs" dxfId="25" priority="100" operator="equal">
      <formula>0</formula>
    </cfRule>
  </conditionalFormatting>
  <conditionalFormatting sqref="E37">
    <cfRule type="cellIs" dxfId="24" priority="85" operator="equal">
      <formula>0</formula>
    </cfRule>
  </conditionalFormatting>
  <conditionalFormatting sqref="H34">
    <cfRule type="cellIs" dxfId="23" priority="92" operator="equal">
      <formula>0</formula>
    </cfRule>
  </conditionalFormatting>
  <conditionalFormatting sqref="F35">
    <cfRule type="cellIs" dxfId="22" priority="77" operator="equal">
      <formula>0</formula>
    </cfRule>
  </conditionalFormatting>
  <conditionalFormatting sqref="C37">
    <cfRule type="cellIs" dxfId="21" priority="87" operator="equal">
      <formula>0</formula>
    </cfRule>
  </conditionalFormatting>
  <conditionalFormatting sqref="B37">
    <cfRule type="cellIs" dxfId="20" priority="90" operator="equal">
      <formula>0</formula>
    </cfRule>
  </conditionalFormatting>
  <conditionalFormatting sqref="D37">
    <cfRule type="cellIs" dxfId="19" priority="89" operator="equal">
      <formula>0</formula>
    </cfRule>
  </conditionalFormatting>
  <conditionalFormatting sqref="G37">
    <cfRule type="cellIs" dxfId="18" priority="83" operator="equal">
      <formula>0</formula>
    </cfRule>
  </conditionalFormatting>
  <conditionalFormatting sqref="H37">
    <cfRule type="cellIs" dxfId="17" priority="81" operator="equal">
      <formula>0</formula>
    </cfRule>
  </conditionalFormatting>
  <conditionalFormatting sqref="D36">
    <cfRule type="cellIs" dxfId="16" priority="67" operator="equal">
      <formula>0</formula>
    </cfRule>
  </conditionalFormatting>
  <conditionalFormatting sqref="G36">
    <cfRule type="cellIs" dxfId="15" priority="61" operator="equal">
      <formula>0</formula>
    </cfRule>
  </conditionalFormatting>
  <conditionalFormatting sqref="C35">
    <cfRule type="cellIs" dxfId="14" priority="76" operator="equal">
      <formula>0</formula>
    </cfRule>
  </conditionalFormatting>
  <conditionalFormatting sqref="B35">
    <cfRule type="cellIs" dxfId="13" priority="79" operator="equal">
      <formula>0</formula>
    </cfRule>
  </conditionalFormatting>
  <conditionalFormatting sqref="D35">
    <cfRule type="cellIs" dxfId="12" priority="78" operator="equal">
      <formula>0</formula>
    </cfRule>
  </conditionalFormatting>
  <conditionalFormatting sqref="H35">
    <cfRule type="cellIs" dxfId="11" priority="70" operator="equal">
      <formula>0</formula>
    </cfRule>
  </conditionalFormatting>
  <conditionalFormatting sqref="C36">
    <cfRule type="cellIs" dxfId="10" priority="65" operator="equal">
      <formula>0</formula>
    </cfRule>
  </conditionalFormatting>
  <conditionalFormatting sqref="H36">
    <cfRule type="cellIs" dxfId="9" priority="59" operator="equal">
      <formula>0</formula>
    </cfRule>
  </conditionalFormatting>
  <conditionalFormatting sqref="F38">
    <cfRule type="cellIs" dxfId="8" priority="55" operator="equal">
      <formula>0</formula>
    </cfRule>
  </conditionalFormatting>
  <conditionalFormatting sqref="E38">
    <cfRule type="cellIs" dxfId="7" priority="52" operator="equal">
      <formula>0</formula>
    </cfRule>
  </conditionalFormatting>
  <conditionalFormatting sqref="C38">
    <cfRule type="cellIs" dxfId="6" priority="54" operator="equal">
      <formula>0</formula>
    </cfRule>
  </conditionalFormatting>
  <conditionalFormatting sqref="B38">
    <cfRule type="cellIs" dxfId="5" priority="57" operator="equal">
      <formula>0</formula>
    </cfRule>
  </conditionalFormatting>
  <conditionalFormatting sqref="D38">
    <cfRule type="cellIs" dxfId="4" priority="56" operator="equal">
      <formula>0</formula>
    </cfRule>
  </conditionalFormatting>
  <conditionalFormatting sqref="G38">
    <cfRule type="cellIs" dxfId="3" priority="50" operator="equal">
      <formula>0</formula>
    </cfRule>
  </conditionalFormatting>
  <conditionalFormatting sqref="H38">
    <cfRule type="cellIs" dxfId="2" priority="48" operator="equal">
      <formula>0</formula>
    </cfRule>
  </conditionalFormatting>
  <conditionalFormatting sqref="B10:H10">
    <cfRule type="cellIs" dxfId="1" priority="35" operator="equal">
      <formula>0</formula>
    </cfRule>
  </conditionalFormatting>
  <conditionalFormatting sqref="G9">
    <cfRule type="cellIs" dxfId="0" priority="8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Emilio Moreno Montenegro (Salgado Meléndez Asociados S.A. )</dc:creator>
  <cp:lastModifiedBy>Jenny Johana Bautista Moreno  (Duval Ltda)</cp:lastModifiedBy>
  <dcterms:created xsi:type="dcterms:W3CDTF">2019-05-27T19:20:51Z</dcterms:created>
  <dcterms:modified xsi:type="dcterms:W3CDTF">2019-07-24T20:52:45Z</dcterms:modified>
</cp:coreProperties>
</file>