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X:\36-28 MIPG (MinHacienda)\2025\110000-29 PLANES\PLANES ANUALES\"/>
    </mc:Choice>
  </mc:AlternateContent>
  <xr:revisionPtr revIDLastSave="0" documentId="13_ncr:1_{C1E90BA1-5E21-4044-8920-5AC4EF2A0F67}" xr6:coauthVersionLast="47" xr6:coauthVersionMax="47" xr10:uidLastSave="{00000000-0000-0000-0000-000000000000}"/>
  <bookViews>
    <workbookView xWindow="-120" yWindow="-120" windowWidth="20730" windowHeight="11160" firstSheet="1" activeTab="4" xr2:uid="{07F2DD8E-DDF7-425B-A7B6-B8375BE2D0B1}"/>
  </bookViews>
  <sheets>
    <sheet name="Integración_PAA" sheetId="2" r:id="rId1"/>
    <sheet name="PINAR " sheetId="4" r:id="rId2"/>
    <sheet name="Plan_Anual_Adquisiciones" sheetId="8" r:id="rId3"/>
    <sheet name="PETH" sheetId="12" r:id="rId4"/>
    <sheet name="PIC 2025" sheetId="9" r:id="rId5"/>
    <sheet name="PLAN DE BIENESTAR 2025" sheetId="10" r:id="rId6"/>
    <sheet name="PLAN DE SST" sheetId="11" r:id="rId7"/>
    <sheet name="Plan_de_Previsión" sheetId="13" r:id="rId8"/>
    <sheet name="Plan_de_Vacantes" sheetId="14" r:id="rId9"/>
    <sheet name="PETI " sheetId="5" r:id="rId10"/>
    <sheet name="Tratamiento_de_riesgos" sheetId="6" r:id="rId11"/>
    <sheet name="Seguridad_de_Información" sheetId="7" r:id="rId12"/>
  </sheets>
  <externalReferences>
    <externalReference r:id="rId13"/>
    <externalReference r:id="rId14"/>
    <externalReference r:id="rId15"/>
    <externalReference r:id="rId16"/>
    <externalReference r:id="rId17"/>
  </externalReferences>
  <definedNames>
    <definedName name="_xlnm._FilterDatabase" localSheetId="4" hidden="1">'PIC 2025'!$A$4:$V$121</definedName>
    <definedName name="_xlnm._FilterDatabase" localSheetId="6" hidden="1">'PLAN DE SST'!$A$15:$U$171</definedName>
    <definedName name="_xlnm._FilterDatabase" localSheetId="11" hidden="1">Seguridad_de_Información!$B$15:$L$24</definedName>
    <definedName name="_xlnm._FilterDatabase" localSheetId="10" hidden="1">Tratamiento_de_riesgos!$A$17:$G$18</definedName>
    <definedName name="A_IMPRESIÓN_IM" localSheetId="0">#REF!</definedName>
    <definedName name="A_IMPRESIÓN_IM" localSheetId="3">#REF!</definedName>
    <definedName name="A_IMPRESIÓN_IM" localSheetId="9">#REF!</definedName>
    <definedName name="A_IMPRESIÓN_IM" localSheetId="4">#REF!</definedName>
    <definedName name="A_IMPRESIÓN_IM" localSheetId="2">#REF!</definedName>
    <definedName name="A_IMPRESIÓN_IM" localSheetId="7">#REF!</definedName>
    <definedName name="A_IMPRESIÓN_IM" localSheetId="8">#REF!</definedName>
    <definedName name="A_IMPRESIÓN_IM" localSheetId="11">#REF!</definedName>
    <definedName name="A_IMPRESIÓN_IM" localSheetId="10">#REF!</definedName>
    <definedName name="A_IMPRESIÓN_IM">#REF!</definedName>
    <definedName name="calificacion" localSheetId="9">[1]Datos!$A$2:$A$5</definedName>
    <definedName name="calificacion" localSheetId="2">[1]Datos!$A$2:$A$5</definedName>
    <definedName name="calificacion" localSheetId="11">[2]Datos!$A$2:$A$5</definedName>
    <definedName name="calificacion" localSheetId="10">[2]Datos!$A$2:$A$5</definedName>
    <definedName name="calificacion">[3]Datos!$A$2:$A$5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11" l="1"/>
  <c r="P151" i="11"/>
  <c r="P161" i="11" s="1"/>
  <c r="O151" i="11"/>
  <c r="O161" i="11" s="1"/>
  <c r="N151" i="11"/>
  <c r="N161" i="11" s="1"/>
  <c r="M151" i="11"/>
  <c r="M161" i="11" s="1"/>
  <c r="L151" i="11"/>
  <c r="L161" i="11" s="1"/>
  <c r="K151" i="11"/>
  <c r="K161" i="11" s="1"/>
  <c r="J151" i="11"/>
  <c r="J161" i="11" s="1"/>
  <c r="I151" i="11"/>
  <c r="I161" i="11" s="1"/>
  <c r="H151" i="11"/>
  <c r="H161" i="11" s="1"/>
  <c r="G151" i="11"/>
  <c r="G161" i="11" s="1"/>
  <c r="F151" i="11"/>
  <c r="E151" i="11"/>
  <c r="E161" i="11" s="1"/>
  <c r="Q161" i="11" s="1"/>
  <c r="P150" i="11"/>
  <c r="P160" i="11" s="1"/>
  <c r="P162" i="11" s="1"/>
  <c r="O150" i="11"/>
  <c r="O160" i="11" s="1"/>
  <c r="O162" i="11" s="1"/>
  <c r="N150" i="11"/>
  <c r="N160" i="11" s="1"/>
  <c r="N162" i="11" s="1"/>
  <c r="M150" i="11"/>
  <c r="M160" i="11" s="1"/>
  <c r="M162" i="11" s="1"/>
  <c r="L150" i="11"/>
  <c r="L160" i="11" s="1"/>
  <c r="L162" i="11" s="1"/>
  <c r="K150" i="11"/>
  <c r="K160" i="11" s="1"/>
  <c r="K162" i="11" s="1"/>
  <c r="J150" i="11"/>
  <c r="J160" i="11" s="1"/>
  <c r="I150" i="11"/>
  <c r="I160" i="11" s="1"/>
  <c r="I162" i="11" s="1"/>
  <c r="H150" i="11"/>
  <c r="H160" i="11" s="1"/>
  <c r="H162" i="11" s="1"/>
  <c r="G150" i="11"/>
  <c r="G160" i="11" s="1"/>
  <c r="G162" i="11" s="1"/>
  <c r="F150" i="11"/>
  <c r="F160" i="11" s="1"/>
  <c r="F162" i="11" s="1"/>
  <c r="E150" i="11"/>
  <c r="E160" i="11" s="1"/>
  <c r="Q148" i="11"/>
  <c r="Q146" i="11"/>
  <c r="Q144" i="11"/>
  <c r="R144" i="11" s="1"/>
  <c r="Q141" i="11"/>
  <c r="Q139" i="11"/>
  <c r="R139" i="11" s="1"/>
  <c r="Q136" i="11"/>
  <c r="R136" i="11" s="1"/>
  <c r="Q133" i="11"/>
  <c r="Q131" i="11"/>
  <c r="R131" i="11" s="1"/>
  <c r="Q128" i="11"/>
  <c r="R128" i="11" s="1"/>
  <c r="Q125" i="11"/>
  <c r="Q123" i="11"/>
  <c r="Q121" i="11"/>
  <c r="Q119" i="11"/>
  <c r="Q116" i="11"/>
  <c r="Q114" i="11"/>
  <c r="Q112" i="11"/>
  <c r="Q110" i="11"/>
  <c r="Q107" i="11"/>
  <c r="R105" i="11"/>
  <c r="Q105" i="11"/>
  <c r="Q103" i="11"/>
  <c r="Q101" i="11"/>
  <c r="R101" i="11" s="1"/>
  <c r="Q99" i="11"/>
  <c r="Q96" i="11"/>
  <c r="Q94" i="11"/>
  <c r="Q92" i="11"/>
  <c r="Q90" i="11"/>
  <c r="Q88" i="11"/>
  <c r="Q86" i="11"/>
  <c r="Q84" i="11"/>
  <c r="Q82" i="11"/>
  <c r="R82" i="11" s="1"/>
  <c r="Q79" i="11"/>
  <c r="Q77" i="11"/>
  <c r="Q75" i="11"/>
  <c r="Q73" i="11"/>
  <c r="Q71" i="11"/>
  <c r="R71" i="11" s="1"/>
  <c r="Q68" i="11"/>
  <c r="Q66" i="11"/>
  <c r="Q64" i="11"/>
  <c r="Q62" i="11"/>
  <c r="Q60" i="11"/>
  <c r="Q58" i="11"/>
  <c r="Q56" i="11"/>
  <c r="Q52" i="11"/>
  <c r="Q50" i="11"/>
  <c r="Q48" i="11"/>
  <c r="R48" i="11" s="1"/>
  <c r="Q45" i="11"/>
  <c r="Q43" i="11"/>
  <c r="Q41" i="11"/>
  <c r="Q39" i="11"/>
  <c r="R39" i="11" s="1"/>
  <c r="Q36" i="11"/>
  <c r="R36" i="11" s="1"/>
  <c r="Q33" i="11"/>
  <c r="R33" i="11" s="1"/>
  <c r="Q31" i="11"/>
  <c r="R31" i="11" s="1"/>
  <c r="Q28" i="11"/>
  <c r="R28" i="11" s="1"/>
  <c r="Q26" i="11"/>
  <c r="R26" i="11" s="1"/>
  <c r="Q24" i="11"/>
  <c r="R24" i="11" s="1"/>
  <c r="Q22" i="11"/>
  <c r="R22" i="11" s="1"/>
  <c r="Q20" i="11"/>
  <c r="R20" i="11" s="1"/>
  <c r="Q18" i="11"/>
  <c r="R18" i="11" s="1"/>
  <c r="R125" i="9"/>
  <c r="Q125" i="9"/>
  <c r="P125" i="9"/>
  <c r="Q120" i="9"/>
  <c r="Q124" i="9" s="1"/>
  <c r="Q126" i="9" s="1"/>
  <c r="P120" i="9"/>
  <c r="P124" i="9" s="1"/>
  <c r="P126" i="9" s="1"/>
  <c r="S115" i="9"/>
  <c r="S113" i="9"/>
  <c r="S111" i="9"/>
  <c r="S109" i="9"/>
  <c r="S107" i="9"/>
  <c r="S105" i="9"/>
  <c r="S103" i="9"/>
  <c r="S101" i="9"/>
  <c r="S99" i="9"/>
  <c r="S97" i="9"/>
  <c r="S95" i="9"/>
  <c r="S89" i="9"/>
  <c r="S87" i="9"/>
  <c r="S85" i="9"/>
  <c r="S83" i="9"/>
  <c r="S81" i="9"/>
  <c r="S79" i="9"/>
  <c r="S77" i="9"/>
  <c r="S75" i="9"/>
  <c r="S73" i="9"/>
  <c r="S71" i="9"/>
  <c r="S67" i="9"/>
  <c r="S65" i="9"/>
  <c r="S63" i="9"/>
  <c r="S61" i="9"/>
  <c r="S59" i="9"/>
  <c r="S57" i="9"/>
  <c r="S55" i="9"/>
  <c r="S53" i="9"/>
  <c r="S51" i="9"/>
  <c r="S47" i="9"/>
  <c r="S45" i="9"/>
  <c r="S43" i="9"/>
  <c r="S41" i="9"/>
  <c r="S39" i="9"/>
  <c r="S37" i="9"/>
  <c r="S35" i="9"/>
  <c r="S33" i="9"/>
  <c r="S31" i="9"/>
  <c r="S29" i="9"/>
  <c r="S27" i="9"/>
  <c r="S25" i="9"/>
  <c r="S23" i="9"/>
  <c r="S21" i="9"/>
  <c r="S19" i="9"/>
  <c r="S17" i="9"/>
  <c r="S15" i="9"/>
  <c r="S13" i="9"/>
  <c r="S11" i="9"/>
  <c r="S9" i="9"/>
  <c r="S7" i="9"/>
  <c r="S5" i="9"/>
  <c r="F26" i="5"/>
  <c r="Q121" i="9" l="1"/>
  <c r="P121" i="9"/>
  <c r="Q160" i="11"/>
  <c r="Q162" i="11" s="1"/>
  <c r="E162" i="11"/>
  <c r="T5" i="9"/>
  <c r="S117" i="9"/>
  <c r="R118" i="9"/>
  <c r="R126" i="9"/>
  <c r="R124" i="9"/>
  <c r="R118" i="9" a="1"/>
  <c r="R120" i="9"/>
  <c r="R12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tc={B61F2FF3-24F9-4C2B-966C-BA79AD615F38}</author>
    <author>tc={DB060F84-4E37-4371-9169-E2AD02DAC8CD}</author>
    <author>tc={5CB291EE-6D0D-48C8-9649-802A00B73667}</author>
  </authors>
  <commentList>
    <comment ref="D27" authorId="0" shapeId="0" xr:uid="{B61F2FF3-24F9-4C2B-966C-BA79AD615F38}">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29" authorId="1" shapeId="0" xr:uid="{DB060F84-4E37-4371-9169-E2AD02DAC8CD}">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 ref="D83" authorId="2" shapeId="0" xr:uid="{5CB291EE-6D0D-48C8-9649-802A00B73667}">
      <text>
        <t>[Comentario encadenado]
Su versión de Excel le permite leer este comentario encadenado; sin embargo, las ediciones que se apliquen se quitarán si el archivo se abre en una versión más reciente de Excel. Más información: https://go.microsoft.com/fwlink/?linkid=870924
Comentario:
    cambio</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<sst xmlns="http://schemas.openxmlformats.org/spreadsheetml/2006/main" count="1636" uniqueCount="708">
  <si>
    <t xml:space="preserve">Versión X - Fecha </t>
  </si>
  <si>
    <t>Área Organizativa o Dependencia</t>
  </si>
  <si>
    <t>Nombre de la tarea</t>
  </si>
  <si>
    <t>Descripción de la tarea</t>
  </si>
  <si>
    <t xml:space="preserve">Responsable de ejecutar tarea </t>
  </si>
  <si>
    <t>Fecha Inicio</t>
  </si>
  <si>
    <t>Fecha Fin</t>
  </si>
  <si>
    <t>Fuente de Financiación 
(Inversión, Funcionamiento, otros)</t>
  </si>
  <si>
    <t>Política de Gestión y Desempeño</t>
  </si>
  <si>
    <t>Entregable</t>
  </si>
  <si>
    <t>Indicador</t>
  </si>
  <si>
    <t xml:space="preserve">Gerencia de Gestión Documental </t>
  </si>
  <si>
    <t xml:space="preserve">Progama de Actualización de Instrumentos Archivisticos </t>
  </si>
  <si>
    <t>Recursos Propios</t>
  </si>
  <si>
    <t>Gestión Documental</t>
  </si>
  <si>
    <t>Acta del Comité Institucional de Gestión y Desempeño (1)</t>
  </si>
  <si>
    <t>Enlace de Publicación del PINAR  en la página web(1)</t>
  </si>
  <si>
    <t xml:space="preserve">Actualización del Programa de Gestión Documental PGD </t>
  </si>
  <si>
    <t>Acta del Comité Institucional de Gestión y Desempeño mediante la cual se aprueba el PGD</t>
  </si>
  <si>
    <t xml:space="preserve">Publicación del Programa de Gestión Documental PGD en el portal de transparencia y acceso a la información en el sitio web de Fiduprevisora </t>
  </si>
  <si>
    <t>Enlace de Publicación del PGD  en la página web portal de transparencia y acceso a la información</t>
  </si>
  <si>
    <t xml:space="preserve">                          PLAN INSTITUCIONAL DE ARCHIVOS - PINAR 2025</t>
  </si>
  <si>
    <t xml:space="preserve">Publicación de la Politica de Gestión Documental en el portal de transparencia y acceso a la información en el sitio web de Fiduprevisora </t>
  </si>
  <si>
    <t>Acta del Comité Institucional de Gestión y Desempeño mediante la cual se aprueba la Politica de Gestiòn Documental</t>
  </si>
  <si>
    <t>Diseñar y realizar las capacitaciones establecidas por la Gerencia de Gestión Documental y que están plasmadas en el Plan Anual de Capacitación PIC.</t>
  </si>
  <si>
    <t xml:space="preserve">Programa de Capacitacion </t>
  </si>
  <si>
    <t>Enlace de Publicación del Politica  en la página web portal de transparencia y acceso a la información</t>
  </si>
  <si>
    <t>Enlace de Publicación del Politica   en la página web(1)</t>
  </si>
  <si>
    <t xml:space="preserve">*Presentaciòn de la capacitaciòn realizada </t>
  </si>
  <si>
    <t>*Grabaciòn Teams (1)
*Presentaciòn (1)</t>
  </si>
  <si>
    <t xml:space="preserve">Verificar en las TVD las series documentales de conservación total para realizar el proceso de valoración documental y determinar cuales se deben trasferir al AGN </t>
  </si>
  <si>
    <t>Aplicaciòn Tablas de Valoraciòn Documental</t>
  </si>
  <si>
    <t xml:space="preserve">Inventario series de Conservaciòn Total TVD </t>
  </si>
  <si>
    <t>Inventario series de Conservaciòn Total TVD (1)</t>
  </si>
  <si>
    <t>Acta del Comité Institucional de Gestión y Desempeño mediante la cual se aprueba el MOREQ</t>
  </si>
  <si>
    <t>Enlace de Publicación del MOREQ  en la página web portal de transparencia y acceso a la información</t>
  </si>
  <si>
    <t>Enlace de Publicación del MOREQ  en la página web(1)</t>
  </si>
  <si>
    <t>Programa de Auditoria y Control</t>
  </si>
  <si>
    <t xml:space="preserve">Realizar informe General de Auditoria y presentarlo al Comité Institucional de Gestión y desempeño </t>
  </si>
  <si>
    <t>Cronograma de auditoria (1)</t>
  </si>
  <si>
    <t xml:space="preserve">Acta del Comité Institucional de Gestión y Desempeño </t>
  </si>
  <si>
    <t xml:space="preserve">Cronograma de Auditoria </t>
  </si>
  <si>
    <t>Implementar Plan de Auditoria Interna aprobado por el Comité de Gestión y desempeño</t>
  </si>
  <si>
    <t>*Presentación informe final de auditoria 
*Acta del comité de gestión y desempeño</t>
  </si>
  <si>
    <t>Actualización de la Politica de Gestiòn Documental</t>
  </si>
  <si>
    <t>Actualización del MOREQ</t>
  </si>
  <si>
    <t xml:space="preserve">Publicación del MOREQ en el portal de transparencia y acceso a la información en el sitio web de Fiduprevisora </t>
  </si>
  <si>
    <t>PLAN ESTRATÉGICO DE TECNOLOGÍAS DE LA INFORMACIÓN Y LAS COMUNICACIONES -PETI 2025</t>
  </si>
  <si>
    <t>Articulación Planeación Estratégica Institucional (Objetivo Estratégico)</t>
  </si>
  <si>
    <t>Asegurar una operación optima de nuestros negocios, logrando los mejores productos de pagos, recaudo y contratacion derivada; desarrollar y ofrecer nuevos productos y servicios</t>
  </si>
  <si>
    <t>Vicepresidencia de tecnología e información</t>
  </si>
  <si>
    <t>Realizar seguimiento mensual al avance de los proyectos contemplados en el PETI</t>
  </si>
  <si>
    <t xml:space="preserve">Realizar seguimiento mensual con el equipo de la Vicepresidencia de Tecnología, con el fin de identificar recomendaciones, compromisos y proximas acciones a implementar para los proyectos definidos en el PETI a los que se les realiza seguimiento. </t>
  </si>
  <si>
    <t>Política de gobierno  digital</t>
  </si>
  <si>
    <t>Presentacion
Conclusiones y compromisos de cada una de las sesiones - Comité primario (Actas de Comité primario)</t>
  </si>
  <si>
    <t>Seguimientos realizados / Seguimientos Planeados</t>
  </si>
  <si>
    <t>Realizar seguimiento de alto nivel al avance de los proyectos contemplados en el PETI</t>
  </si>
  <si>
    <t>Realizar presentación periodica en Junta Directiva y/o comité de auditoría, donde se evidencie el porcetaje de avance de los proyectos a implemetar durante la vigencia acorde a lo establecido en el PETI</t>
  </si>
  <si>
    <t>Presentacion
Extracto del acta de Junta y/o comité de auditoria con las respectivas observaciones y/o aprobaciones
(Al menos 2 veces en el año)</t>
  </si>
  <si>
    <t>Actualizar el Plan Estrategico de TI 2023</t>
  </si>
  <si>
    <t>Actualizar el PETI de acuerdo al PEI y/o las diferentes variables definidas en la entidad.</t>
  </si>
  <si>
    <t>Plan Estrategico de TI actualizado y aprobado por Junta Directiva de la sociedad</t>
  </si>
  <si>
    <t>Actualizaciones realizadas / Actualizaciones planteadas</t>
  </si>
  <si>
    <t>Desarrollo de buenas prácticas en infraestructura de servicios</t>
  </si>
  <si>
    <t>Prestar el suministro de computadores de escritorio y portátiles bajo la modalidad de “computadores como servicio” y prestar los servicios de instalación, soporte, mantenimiento e ingeniería en sitio y por demanda, de los elementos suministrador a Fiduprevisora, junto con el servicio de “mesa de Servicio”</t>
  </si>
  <si>
    <t>Informe de gestion mensual (12) presentado por el proveedor  de la mesa de servicios con el % de los casos</t>
  </si>
  <si>
    <t xml:space="preserve">Informes entregados / Informes Planeados
</t>
  </si>
  <si>
    <t>Cumplimiento de los Hitos de los proyectos Focos</t>
  </si>
  <si>
    <t xml:space="preserve">Cumplimiento de hitos de los proyectos foco:          Redcaudo, Gestor documental SGDEA, Nómina Electrónica, Core Fiduciario, BPM y RPA, Cultura para el mundo digital y gestión del cambio, Actualización y optimización del bus de servicios OpenShift Redhat.                                              </t>
  </si>
  <si>
    <t>Informe periodico de cumplimiento de los Hitos</t>
  </si>
  <si>
    <t>Hitos cumplidos de los proyectos en ejecución/ Hitos programados para su entrega en el periodo de ejecución</t>
  </si>
  <si>
    <t xml:space="preserve">% CUMPLIMIENTO </t>
  </si>
  <si>
    <t>Total Actividades</t>
  </si>
  <si>
    <t>Actividades cerradas</t>
  </si>
  <si>
    <t xml:space="preserve">Promedio de Avance Plan </t>
  </si>
  <si>
    <t>PLAN DE TRATAMIENTO DE RIESGOS DE SEGURIDAD Y PRIVACIDAD DE LA INFORMACIÓN 2025</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</si>
  <si>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</si>
  <si>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</si>
  <si>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</si>
  <si>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</si>
  <si>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</si>
  <si>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</si>
  <si>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</si>
  <si>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</si>
  <si>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Registro de plataforma tecnológica de seguimiento y valoración de riesgos</t>
  </si>
  <si>
    <t>100-(CRNA/ CRT)
CRNA: Cantidad de riesgos residuales que están en cuadrantes con valores IMPORTANTE o INACEPETABLE.
CRT: Cantidad de riesgos residuales tratados.</t>
  </si>
  <si>
    <t>PLAN DE SEGURIDAD Y PRIVACIDAD 
DE LA INFORMACIÓN 2025</t>
  </si>
  <si>
    <t xml:space="preserve">Contar con una gestión integral del riesgo que garantice la NO materialización de eventos que afecten negativamente el  patrimonio, la reputación o la estructura de costos  eficientes de la Sociedad </t>
  </si>
  <si>
    <t>GR-SGSI</t>
  </si>
  <si>
    <t>Inventarios de Activos de Información</t>
  </si>
  <si>
    <t>Gestión de inventarios de acticos de información</t>
  </si>
  <si>
    <t>Oficial de Seguridad de la Información</t>
  </si>
  <si>
    <t>Recursos propios</t>
  </si>
  <si>
    <t>Seguridad Digital</t>
  </si>
  <si>
    <t xml:space="preserve">Documentos Actualizados con los inventarios de activos de información </t>
  </si>
  <si>
    <t>Número de procesos con inventario actualizado/Número de procesos con inventario de activos declarado</t>
  </si>
  <si>
    <t>Tratamiento de Riesgos de seguridad de la información</t>
  </si>
  <si>
    <t>Gestionar los riesgos de seguridad de la información, ciberseguridad,  protección de datos personales y continuidad de negocio, hasta llevarlos a un nivel de riesgo aceptable acorde al apetito de riesgo de la Entidad y realizar monitoreo constante  para que no se salga de esos niveles.</t>
  </si>
  <si>
    <t>Número de riesgos tratados / Número de riesgos residuales que estén en cuadrantes con valores IMPORTANTE o INACEPTABLE.</t>
  </si>
  <si>
    <t>Tratamiento de Incidentes de Seguridad y Privacidad de la Información</t>
  </si>
  <si>
    <t>Gestión de incidentes de seguridad de la información.</t>
  </si>
  <si>
    <t>Reportes del eventos / incidentes de seguridad</t>
  </si>
  <si>
    <t>Número de incidentes tratados/Número de incidentes identificados</t>
  </si>
  <si>
    <t xml:space="preserve">Socialización y sensibilización de seguridad de la información </t>
  </si>
  <si>
    <t>Gestión de sensibilización de Seguridad de la información a la Fiduprevisora</t>
  </si>
  <si>
    <t>Informe de sensibilización.</t>
  </si>
  <si>
    <t>Numero de capacitaciones ejecutadas/ Numero de capacitaciones planeadas</t>
  </si>
  <si>
    <t>Tratamiento de vulnerabilidades técnicas</t>
  </si>
  <si>
    <t>Monitoreo de gestión de vulnerabilidades CRITICAS y ALTAS identificas en la infraestrucutra tecnologica de la entidad.</t>
  </si>
  <si>
    <t>Correo de seguimiento.</t>
  </si>
  <si>
    <t>Número de seguimientos realizados/Numero de seguimientos planeados</t>
  </si>
  <si>
    <t>Tratamiento de No conformidades y Oportunidades de Mejora del sistema de Gestión de Seguridad de la información (SGSI)</t>
  </si>
  <si>
    <t>Gestión de No conformidades y Oportunidades de Mejora del sistema de Gestión de Seguridad de la información (SGSI)</t>
  </si>
  <si>
    <t>Relación de Hallazgos con registros de seguimiento</t>
  </si>
  <si>
    <t>Número de hallazgos tratados (Cerrados o prorrogados)/Número de hallazgos identificados o declarados</t>
  </si>
  <si>
    <t>Revisión de cumplimiento de terceros críticos.</t>
  </si>
  <si>
    <t>Gestión y monitoreo de cumplimiento de terceros críticos</t>
  </si>
  <si>
    <t>Plan de monitoreo de cumplimineto de terceros críticos</t>
  </si>
  <si>
    <t>Número de monitoreos realizados /número de monitoreos programados</t>
  </si>
  <si>
    <t>Validación y cumplimiento de Derechos de propiedad intelectual (DPI).</t>
  </si>
  <si>
    <t>Validación de monitoreo y cumplimiento con la normatividad de protección de derechos de autor.</t>
  </si>
  <si>
    <t>Número de equipos tratados (Desinstalado software no autorizado)/Numero de equipos escaneados e identificados con desviaciones</t>
  </si>
  <si>
    <t>Gestión de reporte de BD ante la SIC - Protección de datos personales</t>
  </si>
  <si>
    <t>Validación de reporte y actuazlaición de las BD de datos de la fiduprevisora en la plataforma de la superintendencia de Industria y Comercio</t>
  </si>
  <si>
    <t>Actas/registro de validación</t>
  </si>
  <si>
    <t>Número de procesos con bases de datos  reportadas en el inventario/Número de procesos con bases de datos reportadas SIC</t>
  </si>
  <si>
    <t>META, INDICADOR Y/O ENTREGABLE</t>
  </si>
  <si>
    <t>Vicepresidencia de Desarrollo y Soporte Organizacional</t>
  </si>
  <si>
    <t>Publicación del Plan Anual de Adquisiciones</t>
  </si>
  <si>
    <t>Consolidar, revisar y aprobar el Plan Anual de Adquisiciones y publicarlo en la página web y en el SECOP</t>
  </si>
  <si>
    <t>Gerencia de Adquisiciones y Contratos</t>
  </si>
  <si>
    <t>1 de enero de 2025</t>
  </si>
  <si>
    <t>31 de enero de 2025</t>
  </si>
  <si>
    <t>Plan publicado:
1. Página Web
2. SECOP</t>
  </si>
  <si>
    <t xml:space="preserve">Seguimiento al Plan Anual de Adquisiciones </t>
  </si>
  <si>
    <t>Realizar seguimiento , actualización (en caso de que haya lugar) y publicación del Plan Anual de Adquisiciones correspondiente al primer trimestre (en caso de que haya lugar).</t>
  </si>
  <si>
    <t>31 de marzo de 2025</t>
  </si>
  <si>
    <t>Reporte segundo trimestre 
Seguimiento: % de avance ejecutado / % de avance esperado = 
Actualización y publicación del Plan (en caso de que haya lugar).</t>
  </si>
  <si>
    <t>Realizar seguimiento , actualización (en caso de que haya lugar) y publicación del Plan Anual de Adquisiciones correspondiente al segundo trimestre (en caso de que haya lugar).</t>
  </si>
  <si>
    <t>1 de abril 2025</t>
  </si>
  <si>
    <t>30 de junio de 2025</t>
  </si>
  <si>
    <t>Realizar seguimiento , actualización (en caso de que haya lugar) y publicación del Plan Anual de Adquisiciones correspondiente al tercer trimestre (en caso de que haya lugar).</t>
  </si>
  <si>
    <t>1 de julio 2025</t>
  </si>
  <si>
    <t>30 de septiembre de 2025</t>
  </si>
  <si>
    <t>Realizar seguimiento , actualización (en caso de que haya lugar) y publicación del Plan Anual de Adquisiciones correspondiente al cuarto trimestre (en caso de que haya lugar).</t>
  </si>
  <si>
    <t>1 de octubre 2025</t>
  </si>
  <si>
    <t>31 de diciembre de 2025</t>
  </si>
  <si>
    <t>Plan Anual de Adquisiciones 2025</t>
  </si>
  <si>
    <t>PLAN INSTITUCIONAL DE CAPACITACIÓN - PIC 2025</t>
  </si>
  <si>
    <t>El objetivo principal del Plan Institucional de Capacitación (PIC), es fortalecer las capacidades, habilidades y conocimientos de los funcionarios, para propiciar un talento humano más competente y comprometido con el aprendizaje continuo y el desempeño laboral en la organización.</t>
  </si>
  <si>
    <t>Programa/Área Organizativa</t>
  </si>
  <si>
    <t>Actividad/Capacitación</t>
  </si>
  <si>
    <t>Eje de conocimiento</t>
  </si>
  <si>
    <t>Equipos a impactar</t>
  </si>
  <si>
    <t>Descripción de la capacitación/Objetivo</t>
  </si>
  <si>
    <t>Intensidad horaria</t>
  </si>
  <si>
    <t>Fuente de Financiación</t>
  </si>
  <si>
    <t>N de funcionarios a impactar</t>
  </si>
  <si>
    <t xml:space="preserve">Meta </t>
  </si>
  <si>
    <t>Resultado meta</t>
  </si>
  <si>
    <t>Seguimiento</t>
  </si>
  <si>
    <t>Cronograma 2025</t>
  </si>
  <si>
    <t xml:space="preserve">% Avance cumplimiento PIC </t>
  </si>
  <si>
    <t>% Cumplimiento PIC</t>
  </si>
  <si>
    <t xml:space="preserve">Seguimiento </t>
  </si>
  <si>
    <t>I CUATRIMESTRE</t>
  </si>
  <si>
    <t>II CUATRIMESTRE</t>
  </si>
  <si>
    <t>III CUATRIMESTRE</t>
  </si>
  <si>
    <t>ENTRENAMIENTO  EN PUESTO DE  TRABAJO - CAPACITACIONES TÉCNICAS ESPECÍFICAS</t>
  </si>
  <si>
    <t>AUDITORÍA CORPORATIVA</t>
  </si>
  <si>
    <t>Congreso Latinoamericano de auditoria Interna</t>
  </si>
  <si>
    <t>Probidad, ética e identidad de lo público</t>
  </si>
  <si>
    <t>Auditoría Corporativa</t>
  </si>
  <si>
    <t xml:space="preserve">Conocimiento de las principales perspectivas, prácticas, experiencias,  tendencias e implementación de las Normas Globales de Auditoria Interna, que contribuyen a la practica de auditoria. </t>
  </si>
  <si>
    <t xml:space="preserve">Presupuesto de Capacitación </t>
  </si>
  <si>
    <t>Soporte de inscripción</t>
  </si>
  <si>
    <t>N de funcionarios  que asistieron /N  funcionarios a impactar</t>
  </si>
  <si>
    <t>p</t>
  </si>
  <si>
    <t>E</t>
  </si>
  <si>
    <t>Seminario Taller: Entendiendo e Implementando las Normas Globales de Auditoría Interna.</t>
  </si>
  <si>
    <t>Diseñado específicamente para auditores internos que buscan mejorar sus conocimientos y habilidades en consonancia con el Marco Internacional de Prácticas Profesionales (IPPF) revisado y las normas establecidas por el Instituto de Auditores Internos (IIA).</t>
  </si>
  <si>
    <t>Soporte de inscripción, reporte de asistencia</t>
  </si>
  <si>
    <t>Curso Inteligencia Artificial en Auditoria</t>
  </si>
  <si>
    <t>Transformación digital y cibercultura</t>
  </si>
  <si>
    <t xml:space="preserve">Contribuye con conocimientos necesarios para comprender, complementar y utilizar herramientas tecnicas y metodologicas en el ejercicio de auditoría.  </t>
  </si>
  <si>
    <t>Reporte de asistencia y evaluación</t>
  </si>
  <si>
    <t>UNIDAD DE CONTROL INTERNO DISCIPLINARIO</t>
  </si>
  <si>
    <t>Curso de actualización en materia disciplinaria</t>
  </si>
  <si>
    <t>Unidad control interno disciplinario UCID</t>
  </si>
  <si>
    <t>Actualización en materia disciplinaria, con el fin de analizar los fundamentos basicos y practicos del derecho disciplinario y las actualizaciones normativas y jurisprudenciales.</t>
  </si>
  <si>
    <t>Reporte de asistencia y certificado</t>
  </si>
  <si>
    <t>VIC FONDO DE PRESTACIONES</t>
  </si>
  <si>
    <t>Valores Humanos en el trabajo público</t>
  </si>
  <si>
    <t>Paz Total, memoria y derechos humanos/ Habilidades y competencias</t>
  </si>
  <si>
    <t>Vicepresidencia Fondo de prestaciones</t>
  </si>
  <si>
    <t>· Principios éticos en el servicio público: integridad, transparencia y responsabilidad.
· Cómo los valores humanos influyen en el desempeño laboral.
· Ejemplos de buenas prácticas en la aplicación de valores en la administración pública.
· El código de ética de los funcionarios públicos y su aplicación.</t>
  </si>
  <si>
    <t>Reporte de asistencia</t>
  </si>
  <si>
    <t xml:space="preserve">Integrando Liderazgo, Trabajo en Equipo y Valores Humanos
 </t>
  </si>
  <si>
    <t>Cómo integrar liderazgo, trabajo en equipo y valores humanos en el día a día del trabajo público.
Herramientas de gestión para fortalecer estas habilidades en el entorno laboral.
Desarrollo de un plan de acción personal para aplicar lo aprendido en el trabajo.</t>
  </si>
  <si>
    <t>VIC DE DESARROLLO Y SOPORTE ORGANIZACIONAL</t>
  </si>
  <si>
    <t>Gestión y administración presupuestal</t>
  </si>
  <si>
    <t>Vic. De Desarrollo y Soporte Organizacional</t>
  </si>
  <si>
    <t>Conocer conceptos basicos de gestión financiera, control del presupuesto a tarves de diferentes modelos y herramientas.</t>
  </si>
  <si>
    <t>Soporte inscripción y certificado</t>
  </si>
  <si>
    <t xml:space="preserve">Habilidades de seguimiento y gestión de proyectos
 </t>
  </si>
  <si>
    <t>Probidad, ética e identidad de lo público/ Habilidades y competencias</t>
  </si>
  <si>
    <t>Tiene como objetivo enseñar habilidades para la planificación, ejecución, y control de proyectos, así como  liderar y coordinar proyectos de manera eficiente.</t>
  </si>
  <si>
    <t>GERENCIA DE RIESGOS</t>
  </si>
  <si>
    <t>Congreso de Seguridad, Amenazas cibernéticas, Fraude y Experiencia</t>
  </si>
  <si>
    <t>Dirección de Riesgo Operacional / Dirección Seguridad de la Informción</t>
  </si>
  <si>
    <t>Conocer y estar a la vanguardia sobre las mejores practicas a nivel de industría y sector financier sobe la gestión de Riesgos de ciberseguridad y fraude</t>
  </si>
  <si>
    <t>P</t>
  </si>
  <si>
    <t>Congreso de Riesgos</t>
  </si>
  <si>
    <t>Gerencia de Riesgos / Dirección Riesgos de Inversiones</t>
  </si>
  <si>
    <t>Este congreso reúne a expertos del sector, profesionales y responsables de la toma de decisiones, ofreciendo un programa integral que aborda los principales desafíos y avances en la prevención de riesgos. Se presenta una oportunidad única para explorar las mejores prácticas tanto en la industria como en el sector financiero, con un enfoque en la gestión efectiva de riesgos y el cumplimiento normativo</t>
  </si>
  <si>
    <t>Norma de Gestion de Riesgos Bajo la  ISO 31000</t>
  </si>
  <si>
    <t>Gerencia de Riesgos / Dirección Riesgo Operacional y Continuidad de Negocio</t>
  </si>
  <si>
    <t>Capacitar a los funcionarios de la Dirección SARO con relación la Norma de Gestion de Riesgos Bajo la  ISO 31000 para la mejora continua del Sistema de Riesgo Operacional y Continuidad de Negocio</t>
  </si>
  <si>
    <t>Reporte de asistencia y  certificado</t>
  </si>
  <si>
    <t xml:space="preserve">VIC INVERSIONES </t>
  </si>
  <si>
    <t>Finanzas e inversiones  sostenibles y responsables</t>
  </si>
  <si>
    <t>Territorio, vida y ambiente</t>
  </si>
  <si>
    <t>Mesa de dinero, gestores, gerentes y estudios economicos</t>
  </si>
  <si>
    <t>Identificar nuevos mecanismos de financiación a partir de la sostenibilidad y las implicaciones de los indicadores ESG en los modelos de negocio de las empresas, para comprender esta visión que sobrepasa la rentabilidad. Además, podrás profundizar en temas como indicadores de sostenibilidad, riesgos y oportunidades frente al cambio climático, la situación del mercado de bonos temáticos, vehículos de inversión, entre otros.</t>
  </si>
  <si>
    <t>Modelos predictivos de economia en ciencia de datos</t>
  </si>
  <si>
    <t>Dirección investigaciones economicas</t>
  </si>
  <si>
    <t>Ciencia de Datos para analisis y pronosticos de variables micro y macroeconomicas (Python)</t>
  </si>
  <si>
    <t>VIC DE TECNOLOGIA E INFORMACIÓN</t>
  </si>
  <si>
    <t>Certificación en Gobierno Empresarial
de la TI" (CGEIT)</t>
  </si>
  <si>
    <t>Transformación Digital y Cibercultura</t>
  </si>
  <si>
    <t>Vic teconología</t>
  </si>
  <si>
    <t>"Certificación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</si>
  <si>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Soporte de inscripción, reporte de asistencia.</t>
  </si>
  <si>
    <t>VIC FINANCIERA</t>
  </si>
  <si>
    <t>Congreso de actualidad del mercado financiero</t>
  </si>
  <si>
    <t>Tesorería/Financiera</t>
  </si>
  <si>
    <t>Conocer las nuevas tendencias y herramientas tecnologicas al servicio de los procesos financieros, como refuerzo a las actividades actuales de la Tesorería</t>
  </si>
  <si>
    <t>Cumbre del Instituto Nacional de Contadores Públicos</t>
  </si>
  <si>
    <t>Gerencia de contabilidad</t>
  </si>
  <si>
    <t>Actualizar al equipo frente a la normatividad vigente en materia contable y tributaria, considero que podrian ser 2 seminarios 1 tributario y 1 contable y se podrian ejectura de mayo a agosto, según los cambios normativos.</t>
  </si>
  <si>
    <t>Curso gestión archivistica para documetos contables</t>
  </si>
  <si>
    <t>Contabilidad y tesoreria</t>
  </si>
  <si>
    <t>Proceso enfocado en gestionar eficazmente archivos, protección de datos, firmas electrónicas y búsqueda inteligente de documentos a través  de la IA.</t>
  </si>
  <si>
    <t>VIC JURIDICA</t>
  </si>
  <si>
    <t>Convención Bancaria</t>
  </si>
  <si>
    <t>Vicepresidencia  Jurídica</t>
  </si>
  <si>
    <t>Se requiere la participación en la Convención, para efectos de actualizar los conceptos financieros y conocer las tendencias locales e internacionales en materia de regulación, que impactan la labor de las entidades vigiladas por la SFC.</t>
  </si>
  <si>
    <t>Congreso de Asofiduciarias – Sector Fiduciario</t>
  </si>
  <si>
    <t>Vicepresidencia Jurídica</t>
  </si>
  <si>
    <t>Mecanismos Alternativos de Solución de Conflictos (MASC)</t>
  </si>
  <si>
    <t>Implementar Mecanismos Alternativos de Solución de Conflictos (MASC) para ofrecer a las partes involucradas una forma rápida y eficaz de resolver sus disputas, sin necesidad de recurrir a una autoridad judicial, fomentando el compromiso mutuo y favoreciendo la continuidad de sus relaciones tras la resolución del conflicto</t>
  </si>
  <si>
    <t>DIRECCION SARLAFT</t>
  </si>
  <si>
    <t>Congreso panamericano del riesgo</t>
  </si>
  <si>
    <t>Dirección SARLAFT</t>
  </si>
  <si>
    <t>Congreso Panamericano de riesgo LAFT Asobancaria, cuyo objetivo es obtener directamente desde los principales actores del sistema antilavado del país la actualización sobre los mecanismos y procedimientos vigentes que ayudan a robustecer los sistemas de cada una de la entidades financieras, con el objetivo de implementarlos al interior de la fiduprevisora y hacer del Sarlaft una herramienta más efectiva.</t>
  </si>
  <si>
    <t>Congreso del riesgo</t>
  </si>
  <si>
    <t>Es un importante evento dedicado a abordar los retos y avances en la prevención de Riesgos. Reune expertos del sector, profesionales y responsables de la toma de decisiones, el congreso presenta un amplio programa que abarca diversos aspectos de la detección, la gestión del riesgo y el cumplimiento de la normativo.</t>
  </si>
  <si>
    <t>VICEPRESIDENCIA DE CONTRATACIÓN DERIVADA</t>
  </si>
  <si>
    <t>SECOP II</t>
  </si>
  <si>
    <t>Vic. Contratación derivada</t>
  </si>
  <si>
    <t>Administración de SECOP II como herramienta transaccional  y de publicidad para la contratación</t>
  </si>
  <si>
    <t>Reporte de inscripción y certificado</t>
  </si>
  <si>
    <t>Alertas de SARLAFT</t>
  </si>
  <si>
    <t>Aprender las alertas en materia SARLAFT que pueden ser advertidas desde los procesos de contratación derivada</t>
  </si>
  <si>
    <t>Reporte de asistencia y  evaluación</t>
  </si>
  <si>
    <t>VICEPRESIDENCIA DE PLANEACIÓN</t>
  </si>
  <si>
    <t>Curso para el desarrollo de capacidades y metodologías en estrategia</t>
  </si>
  <si>
    <t>Vic. Planeación</t>
  </si>
  <si>
    <t>Proveer herramientas que permitan decisiones estratégicas basadas en análisis rigurosos y criterios objetivos.</t>
  </si>
  <si>
    <t>Soporte inscripción y diploma</t>
  </si>
  <si>
    <t>VICEPRESIDENCIA DE TRANSFORMACIÓN Y ARQUITECTURA</t>
  </si>
  <si>
    <t>Curso virtual del Modelo Integrado de Planeación y Gestión MIPG</t>
  </si>
  <si>
    <t>Equipo  GESCO+i</t>
  </si>
  <si>
    <t>Tiene como propósito facilitar su comprensión e implementación en las entidades tanto del orden nacional como territorial, dada su importancia para la mejora de la gestión en las entidades y organismos públicos. Se debe resaltar que MIPG permite dirigir la gestión para la obtención de mejores resultados y satisfacer las necesidades, así como resolver los problemas de los ciudadanos, es decir la generación de valor público.</t>
  </si>
  <si>
    <t>Curso Virtual Sociedades de Beneficio e interés colectivo</t>
  </si>
  <si>
    <t>Probidad, ética e identidad de lo público / Territorio, vida y ambiente</t>
  </si>
  <si>
    <t>Curso Plataformas Globales de Empresas con Propósito en el que se puede descubrir  cómo construir rentabilidad mientras se genera un impacto positivo en el mundo. Para conocer el proceso y las etapas organizacionales para dejar de practicar una ‘gerencia tradicional’ y posicionarse como una organización global con propósito.</t>
  </si>
  <si>
    <t>VIC COMERCIAL</t>
  </si>
  <si>
    <t>Congreso Nacional de Municipios</t>
  </si>
  <si>
    <t>Vic. Comercial</t>
  </si>
  <si>
    <t>El encuentro tiene como objetivo general definir la agenda temática en procura del fortalecimiento de la descentralización y la autonomía local en Colombia, así como espacios de formación e intercambio de conocimiento que fortalezcan las capacidades de los mandatarios locales y permita anuar esfuerzos para la reactivación económica.</t>
  </si>
  <si>
    <t>Congreso Tesoreria</t>
  </si>
  <si>
    <t>Vic. comercial</t>
  </si>
  <si>
    <t>Perspectivas de la economica colombiana, reflexiones sobre la tesoreria nacional de colombia y panorama macroeconico y financiero global</t>
  </si>
  <si>
    <t>Congreso nacional de la infraestructura</t>
  </si>
  <si>
    <t>El evento se realiza con el objetivo de promover el intercambio de ideas sobre los desafíos y oportunidades de la infraestructura en el país y reunió a diversas empresas de la industria, entidades del gobierno, académicos y representantes de la sociedad civil.</t>
  </si>
  <si>
    <t>Bioeconomía Responsable</t>
  </si>
  <si>
    <t>Se requiere adquirir conocimientos básicos relacionados con la estrategia de crecimiento económico basada en bioeconomía.  Es la oportunidad para afinar habilidades consecuentes con el desarrollo sostenible del país.</t>
  </si>
  <si>
    <t>Reporte de la inscripción y asistencia</t>
  </si>
  <si>
    <t>Funcionarios participantes/Funcionarios  propuestos  por el área</t>
  </si>
  <si>
    <t>VICEPRESIDENCIA DE NEGOCIOS FIDUCIARIOS</t>
  </si>
  <si>
    <t>Congreso Asofondos</t>
  </si>
  <si>
    <t>Vic. Negocios Fiduciarios</t>
  </si>
  <si>
    <t>se centrará en la importancia del ahorro a largo plazo y las nuevas oportunidades que surgen para las Administradoras de Fondos de Pensiones a raíz de la reciente reforma pensional.</t>
  </si>
  <si>
    <t>Capacitación en fiducia y marco Normativo de los negocios fiduciarios</t>
  </si>
  <si>
    <t>Grupos Focales</t>
  </si>
  <si>
    <t>Fortalecimiento de los conceptos fiduciarios para una adecuada atención y conocimiento de la normatividad de los negocios fiduciarios en general.</t>
  </si>
  <si>
    <t>Interna</t>
  </si>
  <si>
    <t>Grupos focales</t>
  </si>
  <si>
    <t>Reporte de asistencia y  de evaluación</t>
  </si>
  <si>
    <t>Expresión Oral - Redacción jurídica</t>
  </si>
  <si>
    <t>Lideres y coordinadores</t>
  </si>
  <si>
    <t>Mejorar la expresión oral de los colaboradores, de manera que se puedan comunicar con mayor efectividad y con asertividad de cara a los negocios fiduciarios y sus clientes.</t>
  </si>
  <si>
    <t>CAPACITACIONES CON IMPACTO TRANSVERSAL                                                                                                                                                                                                         (Capacitaciones de apoyo para todas las áreas en la gestión institucional)</t>
  </si>
  <si>
    <t>Aplicativos de la entidad</t>
  </si>
  <si>
    <t>Capacitaciones sobre las funcionalidades claves de los diferentes aplicativos que maneja la entidad (Aplicativo ARANDA ESPECIALISTA EN CLIENTES, INSOLUTION y PEOPLE SOFT, REPORTEADOR)</t>
  </si>
  <si>
    <t>Planes de mejoramiento</t>
  </si>
  <si>
    <t>Fortalecer los conocimientos en la definición, gestión y cierre de los planes de mejoramiento producto de las auditorías de los entes internos y externos y seguimiento a los procesos, con el fin de garantizar la eficacia de los planes de mejoramiento y mejorar el desempeño de la entidad y los sistemas de gestión.</t>
  </si>
  <si>
    <t>Integridad, transparencia y lucha contra la corrupción</t>
  </si>
  <si>
    <t>Trabajadores oficiales / Servidores publicos</t>
  </si>
  <si>
    <t>Orientar a los funcionariosen la importancia de actuar con base en estos principios Función Pública y la Escuela Superior de Administración Pública, ESAP, dan a conocer el nuevo Curso de Integridad, Transparencia y Lucha contra la Corrupción.</t>
  </si>
  <si>
    <t>Alianza Estrategica</t>
  </si>
  <si>
    <t>Personal de planta activo para la fecha de capacitación.</t>
  </si>
  <si>
    <t>Certificado</t>
  </si>
  <si>
    <t>Diversidad que transforma</t>
  </si>
  <si>
    <t>Mujeres, inclusión y diversidad</t>
  </si>
  <si>
    <t>Entidad/transversal</t>
  </si>
  <si>
    <t>En él se desarrollan conceptos básicos como: género, sexo, estereotipos basados en género, roles de género, identidad de género, perspectiva de género, sistema sexo-género, patriarcado, relaciones de poder, interseccionalidad, entre otros.</t>
  </si>
  <si>
    <t>Personal activo para la fecha de capacitación.</t>
  </si>
  <si>
    <t xml:space="preserve">Proceso de contratación interna y supervisión de contratos </t>
  </si>
  <si>
    <t>Fortalecer los conocimientos de asuntos normativos y de seguimiento a los contratos que deben realizar los supervisores.</t>
  </si>
  <si>
    <t>Capacitación SIAR</t>
  </si>
  <si>
    <t>Probidad y ética de lo público</t>
  </si>
  <si>
    <t>Fortalecimiento y actualización de conocimientos al personal de planta la entidad.</t>
  </si>
  <si>
    <t>Capacitación de Tratamiento de datos personales</t>
  </si>
  <si>
    <t>Fortalecimiento y actualización de conocimientos al personal de la entidad.</t>
  </si>
  <si>
    <t>Implementación de Estrategias de Innovación</t>
  </si>
  <si>
    <t>Habilidades y competencias</t>
  </si>
  <si>
    <t xml:space="preserve"> Busca  fortalecer las capacidades de Tecnología e Innovación para la transformación pública digital.</t>
  </si>
  <si>
    <t xml:space="preserve">Alianza Estrategica </t>
  </si>
  <si>
    <t>Reporte de inscripción y  certificado</t>
  </si>
  <si>
    <t>Instrumentos archivisticos</t>
  </si>
  <si>
    <t xml:space="preserve">Dar a conocer a los funcionarios de la entidad los procesos de actualizaciòn e implementaciòn  instrumentos archivisticos para la gestiòn de informaciòn en formato fisico y electrònico </t>
  </si>
  <si>
    <t>Capacitación de Sistema de Gestión de Documentos Electrónicos de Archivo</t>
  </si>
  <si>
    <t xml:space="preserve">Socializar el proceso de creaciòn, conformaciòn y  gestiòn de expedientes electrònicos en el SGDEA </t>
  </si>
  <si>
    <t xml:space="preserve">Gestión y tramites de las comunicaciones oficiales que se reciben en Fidugestor </t>
  </si>
  <si>
    <t>Probidad y ética de lo público / Habilidades y competencias</t>
  </si>
  <si>
    <t>Garantizar una adecuada gestión de las comunicaciones, mediante la correcta asociación de los radicados de respuesta, su clasificación, tiempos de respuesta y uso de la herramienta.</t>
  </si>
  <si>
    <t>Defensor al consumidor</t>
  </si>
  <si>
    <t>Dar a conocer y socializar la figura del defensor del consumidor en la entidad, obligoriedad de brindar oportuna y adecuada respuesta a las quejas del</t>
  </si>
  <si>
    <t>INDUCCIÓN Y RE-INDUCCIÓN INSTITUCIONAL                                                                                                                                                                                                           (Capacitaciones anuales de actualización y  cumplimiento de normatividad vigente)</t>
  </si>
  <si>
    <t>Direccionamiento estrategico</t>
  </si>
  <si>
    <t>Socializar y divulgar actualización sobre el direccionamiento estratégico de la entidad</t>
  </si>
  <si>
    <t>Sistema Integrado de Gestión (SGC – SGA - SST- SI -EFR-SND)</t>
  </si>
  <si>
    <t>Asegurar que los colaboradores tomen conciencia del SIG, conozcan la  contribución en el desempeño  e implicaciones del incumplimiento de los requisitos.</t>
  </si>
  <si>
    <t>Control Interno</t>
  </si>
  <si>
    <t>Surge de la necesidad de fortalecer el conocimiento en cuanto a control interno, auditoría interna y aspectos claves en la formulación de planes de mejoramiento (causa raíz y como estructurar un plan de acción).</t>
  </si>
  <si>
    <t xml:space="preserve"> Seguridad de la información y ciberseguridad.</t>
  </si>
  <si>
    <t>Tiene como objetivo dar a conocer los lineamientos de seguridad de la información y ciberseguridad a personal responsable de administrar la infraestructura y servicios tecnológicos de la entidad.</t>
  </si>
  <si>
    <t>Capacitación anual  SARLAFT</t>
  </si>
  <si>
    <t>Dar cumplimiento a las disposiciones normativas expedidas por la SFC, las cuales señalan que se debe realizar capacitación SARO (Capitulo XXIII de la circular Básica Contable, numeral 3.2.9) y SARLAFT (Circular básica jurídica Parte I Titulo IV, capitulo IV, numeral 4.2.8.) a todas las áreas y funcionarios de la entidad con periodicidad anual.</t>
  </si>
  <si>
    <t>Capacitación anual  SARO</t>
  </si>
  <si>
    <t>Fortalecer los conocimientos de los temas de Riesgo Operacional, Continuidad y Corrupción al personal de la Entidad</t>
  </si>
  <si>
    <t>Sistema de Atención al Consumidor Financiero -  SAC</t>
  </si>
  <si>
    <t>Actualizar al personal en el tema de atención al consumidor financiero</t>
  </si>
  <si>
    <t xml:space="preserve">Código de Buen Gobierno Corporativo. </t>
  </si>
  <si>
    <t>Socializar y sensibilizar a los funcionarios  sobre el código de buen gobierno corporativo</t>
  </si>
  <si>
    <t>Sistema de Gestión de Innovación del SIG</t>
  </si>
  <si>
    <t>Tiene como objetivo organizar y dirigir los recursos disponibles para aumentar la creación de nuevos conocimientos</t>
  </si>
  <si>
    <t>Código de conducta ética y Conflictos de interés</t>
  </si>
  <si>
    <t>Dar cumplimiento a la sensibilización en temas de código de integridad y conflictos de interes.</t>
  </si>
  <si>
    <t>Inducción Corporativa</t>
  </si>
  <si>
    <t>Funcionarios nuevos</t>
  </si>
  <si>
    <t>Dar a conocer al funcionario nuevo y antiguo un conocimiento general de la entidad proporcionándole información de cada una de los temas normativos  de Fiduprevisora S.A</t>
  </si>
  <si>
    <t xml:space="preserve">GERENTE DE TALENTO HUMANO </t>
  </si>
  <si>
    <t>LILIBETH IMPERIO ROJAS FLOREZ</t>
  </si>
  <si>
    <t>Actividades Programadas</t>
  </si>
  <si>
    <t xml:space="preserve">COORDINADORA DESARROLLO Y BIENESTAR </t>
  </si>
  <si>
    <t>JOHANNA ALDANA ARCINIEGAS</t>
  </si>
  <si>
    <t>Actividades Ejecutadas</t>
  </si>
  <si>
    <t>PROFESIONAL DE DESARROLLO Y BIENESTAR</t>
  </si>
  <si>
    <t>STEPHANY OCHOA ABRIL</t>
  </si>
  <si>
    <t>% de Ejecución</t>
  </si>
  <si>
    <t xml:space="preserve"> </t>
  </si>
  <si>
    <t>INDICADOR DE CUMPLIMIENTO</t>
  </si>
  <si>
    <t>META</t>
  </si>
  <si>
    <t>CUMPLIMIENTO META</t>
  </si>
  <si>
    <t>PERIODO</t>
  </si>
  <si>
    <t>Actividades Ejecutadas * 100 / Actividades Programadas</t>
  </si>
  <si>
    <t>Actividades ejecutadas</t>
  </si>
  <si>
    <t>Actividades programadas</t>
  </si>
  <si>
    <t>Cumplimiento de actividades</t>
  </si>
  <si>
    <t>SEGUIMIENTO</t>
  </si>
  <si>
    <t>PLAN DE BIENESTAR E INCENTIVOS 2025</t>
  </si>
  <si>
    <r>
      <t xml:space="preserve">Objetivo: </t>
    </r>
    <r>
      <rPr>
        <sz val="16"/>
        <rFont val="Arial Narrow"/>
        <family val="2"/>
      </rPr>
      <t>Contribuir al mejoramiento de la calidad de la vida personal, familiar y laboral de los funcionarios, buscando fortalecer los niveles de satisfacción, motivación y sentido de pertenencia con la entidad y conllevando de manera conjunta al mejoramiento de la gestión y del desempeño individual e institucional</t>
    </r>
  </si>
  <si>
    <t>EJES ESTRATEGICOS DE BIENESTAR</t>
  </si>
  <si>
    <t>ACTIVIDAD</t>
  </si>
  <si>
    <t xml:space="preserve">DESCRIPCION
</t>
  </si>
  <si>
    <t xml:space="preserve">RUTA CREACIÓN DE VALOR </t>
  </si>
  <si>
    <t>TIEMPO DE EJECUCIÓN</t>
  </si>
  <si>
    <t xml:space="preserve">FUENTE DE FINANCIACIÓN
</t>
  </si>
  <si>
    <t>POBLACIÓN A IMPACTAR</t>
  </si>
  <si>
    <t xml:space="preserve">ENTREGABLE </t>
  </si>
  <si>
    <t>INDICADOR</t>
  </si>
  <si>
    <t>META (actividades o calificación esperada)</t>
  </si>
  <si>
    <t>EJECUCIÓN (actividades o calificación de la actividad)</t>
  </si>
  <si>
    <t>Resultado  del Indicador</t>
  </si>
  <si>
    <t xml:space="preserve">actividades ejecutadas </t>
  </si>
  <si>
    <t>% cumplimiento real</t>
  </si>
  <si>
    <t>EJE 1: EQUILIBRIO PSICOSOCIAL</t>
  </si>
  <si>
    <t xml:space="preserve">Calidad de vida personal –familiar 
</t>
  </si>
  <si>
    <t xml:space="preserve">Eventos deportivos, artisticos y culturales </t>
  </si>
  <si>
    <t xml:space="preserve">Actividades que estimulen el mejoramiento de la salud física y mental en las que se incluyen actividades de sana competencia, caminata ecologica, torneos deportivos y carreras atléticas, fomentando la recreación y el uso adecuado del tiempo libre. </t>
  </si>
  <si>
    <t>Ruta de felicidad</t>
  </si>
  <si>
    <t>II y III Cuatrimestre</t>
  </si>
  <si>
    <t>Aliados, convenios , caja de compensación y/o presupuesto de Bienestar</t>
  </si>
  <si>
    <t>Funcionarios</t>
  </si>
  <si>
    <t>*Difusión de la actividad  en los medios de comunicación internos
*Listado de los funcionarios participantes
.  Resultados encuesta de satisfacción</t>
  </si>
  <si>
    <t>Actividades ejecutadas / Actividades programadas</t>
  </si>
  <si>
    <t xml:space="preserve">Celebración fechas especiales </t>
  </si>
  <si>
    <t>Realizar una actividad en conmemoración de las fechas especiales de la vigencia.</t>
  </si>
  <si>
    <t>I, II y III cuatrimestre</t>
  </si>
  <si>
    <t xml:space="preserve">*Difusión de la actividad  en los medios de comunicación internos
*Listado de los funcionarios participantes
</t>
  </si>
  <si>
    <t xml:space="preserve">Actividad para hijos de los funcionarios </t>
  </si>
  <si>
    <t>Actividades ludicas dirigida a los hijos de los funcionarios menores de 12 años con ocasión al dia de la niñez y vacaciones recreativas.</t>
  </si>
  <si>
    <t>I y III cuatrimestre</t>
  </si>
  <si>
    <t>Hijos de funcionarios</t>
  </si>
  <si>
    <t>Día de la familia</t>
  </si>
  <si>
    <t>Realizar una actividad en conmemoración a la familia, promoviendo espacio de integración entre el funcionario y su familia.</t>
  </si>
  <si>
    <t>III cuatrimestre</t>
  </si>
  <si>
    <t xml:space="preserve">Funcionarios y/o familia </t>
  </si>
  <si>
    <t>Calificación promedio 4.0</t>
  </si>
  <si>
    <t>4.0</t>
  </si>
  <si>
    <t xml:space="preserve">Factores Psicosociales
</t>
  </si>
  <si>
    <t>Bienestar Espiritual</t>
  </si>
  <si>
    <t>Espacio de reflexión como yoga, pilates o meditación.</t>
  </si>
  <si>
    <t>I y II cuatrimestre</t>
  </si>
  <si>
    <t>*Listado de los funcionarios participantes                        *Divulgación de la actividad- invitación
.  Resultados encuesta de satisfacción</t>
  </si>
  <si>
    <t>Programa de jubilación y prepensión.</t>
  </si>
  <si>
    <t>Programa para funcionarios que se encuentran próximos a pensionarse para brindarles orientaciones con el objetivo de faciliar la transición en esta etapa.</t>
  </si>
  <si>
    <t xml:space="preserve">Ruta de crecimiento </t>
  </si>
  <si>
    <t>Calidad de vida Laboral</t>
  </si>
  <si>
    <t xml:space="preserve">Integrando ando </t>
  </si>
  <si>
    <t>Actividades de integración de los equipos  para promover el trabajo en equipo, creatividad y recursividad.</t>
  </si>
  <si>
    <t>Aliados, convenios , caja de compensación</t>
  </si>
  <si>
    <t>*Difusión de la actividad  en los medios de comunicación internos
*Listado de los funcionarios participantes</t>
  </si>
  <si>
    <t xml:space="preserve">Feria de Bien-Estar
</t>
  </si>
  <si>
    <t xml:space="preserve">Feria bimensual de servicios: ofertas educativas, Ed financiera, Vivienda, emprendimientos salud, entre otros.
</t>
  </si>
  <si>
    <t xml:space="preserve">Ruta de felicidad- Ruta de crecimiento </t>
  </si>
  <si>
    <t>I, II, III cuatrimestre</t>
  </si>
  <si>
    <t>*Difusión de la actividad  en los medios de comunicación internos
*Soportes de la ejecución de la actividad           .  Resultados encuesta de satisfacción</t>
  </si>
  <si>
    <t xml:space="preserve">Taller para alineación de equipos. </t>
  </si>
  <si>
    <t>Taller para el cierre de brechas de las diferentes dependencias de acuerdo con los resultados de ambiente laboral y alineación de competencias en los equipos, trabajando team building y aspectos para mejorar el sentido de pertenencia de los colaboradores.</t>
  </si>
  <si>
    <t>EJE 2: SALUD MENTAL</t>
  </si>
  <si>
    <t>Prevención de riesgos a la salud</t>
  </si>
  <si>
    <t>Semana de la Salud</t>
  </si>
  <si>
    <t>Actividades enfocadas a promover y fomentar prácticas saludables .</t>
  </si>
  <si>
    <t>Programa Fiducontigo</t>
  </si>
  <si>
    <t>Programa que busca el bienestar emocional brindando acompañamiento psicosocial virtual o presencial en situaciones como duelo, estrés y problemas emocionales con apoyo aliados estratégicos y psicólogos capacitados.</t>
  </si>
  <si>
    <t>*Seguimiento solicitudes y atenciones          .  Resultados encuesta de satisfacción del programa</t>
  </si>
  <si>
    <t>Primeros auxilios psicologicos (PAP)</t>
  </si>
  <si>
    <t xml:space="preserve">Formar a los embajadores EFR en reducir los síntomas de estrés y ayudar a una recuperación saludable después de un evento traumático, un desastre natural, una emergencia de salud pública o incluso una crisis personal.
</t>
  </si>
  <si>
    <t>I cuatrimestre</t>
  </si>
  <si>
    <t>*Listado de los funcionarios participantes                        
.  Resultados encuesta de satisfacción</t>
  </si>
  <si>
    <t>Higiene mental y psicologica</t>
  </si>
  <si>
    <t>Habitos y estilos de vida saludable</t>
  </si>
  <si>
    <t>Talleres y formacion relacionados con hábitos y estilos de vida saludable: manejo ansiedad, estrés, depresión, administración del tiempo.</t>
  </si>
  <si>
    <t>II y III cuatrimestre</t>
  </si>
  <si>
    <t xml:space="preserve">*Listado de los funcionarios participantes                        *Divulgación de la actividad- invitación
</t>
  </si>
  <si>
    <t>EJE 3: DIVERSIDAD E INCLUSIÓN</t>
  </si>
  <si>
    <t xml:space="preserve">Fomento de inclusión, diversidad y la equidad
</t>
  </si>
  <si>
    <t xml:space="preserve"> Mes de la diversidad en Fiduprevisora 
</t>
  </si>
  <si>
    <t>Acciones para promover el respeto por la diversidad, equidad e inlcusión como cultura organizaciónal.</t>
  </si>
  <si>
    <t>Prevención, atención y medida de proteción</t>
  </si>
  <si>
    <t>Promoción y sensibilización Social</t>
  </si>
  <si>
    <t>Prevención de situaciones asociadas al acoso laboral, sexual y abuso de poder (Talleres y programas de formación, integrando bienestar y comité de convivencia laboral)</t>
  </si>
  <si>
    <t xml:space="preserve"> III cuatrimestre</t>
  </si>
  <si>
    <t>EJE 4: TRANSFORMACIÓN DIGITAL</t>
  </si>
  <si>
    <t>Implementación de ecosistemas digitales - programa de beneficios e incentivos</t>
  </si>
  <si>
    <t>Fiduprevisora establecerá un catálogo de “experiencias” que abarquen beneficios integrales: salud, cultura, familia, hogar, educación y que el funcionario, pueda redimir de forma virtual a la medida de su necesidad. (beneficio + cercano + dinámico + inmediato), a través de un modelo de Fidupuntos.</t>
  </si>
  <si>
    <t>Presupuesto de Bienestar</t>
  </si>
  <si>
    <t>. Resultados de encuesta de satisfacción.
. Relación  de funcionarios beneficiados.</t>
  </si>
  <si>
    <t>Capacitación en uso de herramientas digitales</t>
  </si>
  <si>
    <t>Preparación y desarrollo de competencias en el
uso de herramientas digitales.</t>
  </si>
  <si>
    <t>*Listado de los funcionarios participantes                        *Divulgación de la actividad- invitación                   *Evaluación del conocimiento</t>
  </si>
  <si>
    <t>EJE 5: IDENTIDAD Y VOCACIÓN AL SERVICIO</t>
  </si>
  <si>
    <t>Día servidor público</t>
  </si>
  <si>
    <t>Actividad para incentivar a los funcionarios a seguir contribuyendo al servicio público .</t>
  </si>
  <si>
    <t>Ruta de servicio</t>
  </si>
  <si>
    <t>II Cuatrimestre</t>
  </si>
  <si>
    <t>Divulgación código de integridad</t>
  </si>
  <si>
    <t>Actividades de divulgación y aseguramiento de la interiorización de los valores corporativos en todos los funcionarios.</t>
  </si>
  <si>
    <t>Ruta de servicio y ruta de calidad</t>
  </si>
  <si>
    <t xml:space="preserve">*Soportes de los mecanismos utilizados para la divulgación de manera periódica.
</t>
  </si>
  <si>
    <t>Progrma de voluntariado</t>
  </si>
  <si>
    <t>Iniciativas alineadas con los ODS: salud y bienestar de las comunidades, programa de voluntariado.</t>
  </si>
  <si>
    <t>*Difusión de la actividad  en los medios de comunicación internos
*Listado de los funcionarios participantes.</t>
  </si>
  <si>
    <t>LILIBETH IMPERIO ROJAS FLORES</t>
  </si>
  <si>
    <t>PLAN  ANUAL DE TRABAJO DE SEGURIDAD Y SALUD EN EL TRABAJO 2025</t>
  </si>
  <si>
    <t>Erika Ximena Arias Fisco
Profesional en Administración en Salud Ocupacional; 
Licencia Salud Ocupacional mediante Resolución 687 del 17/01/2018</t>
  </si>
  <si>
    <t xml:space="preserve">1. OBJETIVO </t>
  </si>
  <si>
    <t>Definir los lineamientos, programas, acciones e iniciativas, para el aseguramiento del cumplimiento de los criterios en materia de seguridad y salud en el trabajo, con el fin de propender por el bienestar integral de los colaboradores de la Fiduprevisora S.A.</t>
  </si>
  <si>
    <t xml:space="preserve">2. ALCANCE </t>
  </si>
  <si>
    <t>3. METAS</t>
  </si>
  <si>
    <t>Cumplir el 90% de las actividades a desarrollar</t>
  </si>
  <si>
    <t>PLAZO DETERMINADO PARA SU CUMPLIMIENTO</t>
  </si>
  <si>
    <t>FECHA PLANEADA DEL CUMPLIMIENTO</t>
  </si>
  <si>
    <t>31 diciembre de 2025</t>
  </si>
  <si>
    <t>OBJETIVOS</t>
  </si>
  <si>
    <t>DOCUMENTACION</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</si>
  <si>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</si>
  <si>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</si>
  <si>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</si>
  <si>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</si>
  <si>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</si>
  <si>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</si>
  <si>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</si>
  <si>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</si>
  <si>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</si>
  <si>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</si>
  <si>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</si>
  <si>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</si>
  <si>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</si>
  <si>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</si>
  <si>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</si>
  <si>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</si>
  <si>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</si>
  <si>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r>
      <t xml:space="preserve">Cuando se cumpla se marca con 1, en </t>
    </r>
    <r>
      <rPr>
        <b/>
        <sz val="11"/>
        <color rgb="FFDD0806"/>
        <rFont val="Aptos Narrow"/>
        <family val="2"/>
        <scheme val="minor"/>
      </rPr>
      <t>P si es  (Planeado)</t>
    </r>
    <r>
      <rPr>
        <b/>
        <sz val="11"/>
        <color rgb="FF000000"/>
        <rFont val="Aptos Narrow"/>
        <family val="2"/>
        <scheme val="minor"/>
      </rPr>
      <t xml:space="preserve"> o con </t>
    </r>
    <r>
      <rPr>
        <sz val="11"/>
        <color rgb="FF000000"/>
        <rFont val="Aptos Narrow"/>
        <family val="2"/>
        <scheme val="minor"/>
      </rPr>
      <t xml:space="preserve">1 si es </t>
    </r>
    <r>
      <rPr>
        <b/>
        <sz val="11"/>
        <color rgb="FF008080"/>
        <rFont val="Aptos Narrow"/>
        <family val="2"/>
        <scheme val="minor"/>
      </rPr>
      <t>(Ejecutado)</t>
    </r>
    <r>
      <rPr>
        <sz val="11"/>
        <color rgb="FF008080"/>
        <rFont val="Aptos Narrow"/>
        <family val="2"/>
        <scheme val="minor"/>
      </rPr>
      <t xml:space="preserve"> </t>
    </r>
  </si>
  <si>
    <t>POLITICA SST</t>
  </si>
  <si>
    <t>Asegurar el compromiso de la alta dirección y la articulación del Plan de Trabajo con la estrategia organizacional, para Proteger la seguridad y salud en todos los funcionarios, mediante la mejora continua del Sistema de Gestión de Seguridad y Salud en el Trabajo (SG-SST).</t>
  </si>
  <si>
    <t>Recursos SG-SST</t>
  </si>
  <si>
    <t>Proyección de presupuesto para SG-SST</t>
  </si>
  <si>
    <t>P*</t>
  </si>
  <si>
    <t>Líder de Seguridad y Salud en el Trabajo</t>
  </si>
  <si>
    <t>Registro de asistencia y soporte de publicación</t>
  </si>
  <si>
    <t xml:space="preserve">RESPONSABLE LIDER SST (PLANTA) </t>
  </si>
  <si>
    <t>E*</t>
  </si>
  <si>
    <t>Políticas del SG-SST, roles y responsabilidades</t>
  </si>
  <si>
    <t>Actualización del las politicas y objetivos del SG-SST, firmas y publicación.</t>
  </si>
  <si>
    <t>Roles y responsabilidades</t>
  </si>
  <si>
    <t>Actualización y firma de responsabilidades del SG-SST</t>
  </si>
  <si>
    <t>Registro de Responsabilidades firmadas</t>
  </si>
  <si>
    <t xml:space="preserve">EQUIPO SST </t>
  </si>
  <si>
    <t>Inducción y reinducción SG-SST</t>
  </si>
  <si>
    <t>Actualización y ejecución de la inducción y reinducción en el SIG (Incluyendo temas SST)</t>
  </si>
  <si>
    <t>Presentación de inducción y reinducción, registro de asistencia</t>
  </si>
  <si>
    <t>Reglamento de higiene y seguridad industrial</t>
  </si>
  <si>
    <t>Actualización publicación del Reglamento de Higiene y Seguridad Industrial</t>
  </si>
  <si>
    <t>Plan de capacitación y formación 2025</t>
  </si>
  <si>
    <t>Actualización del plan de capacitación para la vigencia de 2025</t>
  </si>
  <si>
    <t>IDENTIFICACIÓN DE PELIGROS, VALORACIÓN DE RIESGOS Y DETERMINACIÓN DE CONTROLES</t>
  </si>
  <si>
    <t>Conocer y entender los riesgos de la organización, orientarnos en la definición de los objetivos de control y acciones propias para su gestión.</t>
  </si>
  <si>
    <t>Matriz de Riesgos actualizada de acuerdo a cargos y puestos de trabajo</t>
  </si>
  <si>
    <t>Actualización de las Matrices de Peligros, Valoración de Riesgos y Determinación de controles.</t>
  </si>
  <si>
    <t>Matrices de Peligros y Valoración de Riesgos y Determinación de controles.</t>
  </si>
  <si>
    <t>Divulgación de Matrices de peligros y valoración de riesgos por sede</t>
  </si>
  <si>
    <t>INSTRUMENTO DE VERIFICACIÓN DE REQUISITOS LEGALES</t>
  </si>
  <si>
    <t>Cumplir con la normatividad nacional vigente aplicable en materia del SG-.SST</t>
  </si>
  <si>
    <t>Matriz de Requisitos Legales actualizada de acuerdo a la Normativa Legal Vigente aplicable a la actividad económica</t>
  </si>
  <si>
    <t>Actualización del instrumento de verificación de requisitos legales</t>
  </si>
  <si>
    <t>Matriz De Requisitos Legales</t>
  </si>
  <si>
    <t>SEGURIDAD E HIGIENE OCUPACIONAL</t>
  </si>
  <si>
    <t>Prevenir las condiciones de riesgo que puedan dar origen a accidentes y enfermedades laborales a través de la identificación de peligros, valoración de riesgos y determinación de controles, con el fin de lograr el mejoramiento continuo de la gestión de seguridad y salud en el trabajo.</t>
  </si>
  <si>
    <t>Programa de Inspecciones de Seguridad</t>
  </si>
  <si>
    <t>Actualizar plan de inspección vigencia 2025</t>
  </si>
  <si>
    <t>Programa y plan de inspección</t>
  </si>
  <si>
    <t xml:space="preserve"> ARL POSITIVA</t>
  </si>
  <si>
    <t>Realizar inspecciones de seguridad de acuerdo al plan de inspección</t>
  </si>
  <si>
    <t xml:space="preserve">Formato de Inspecciones </t>
  </si>
  <si>
    <t>Seguimiento de Acciones correctivas y preventivas generadas de las inspecciones realizadas.</t>
  </si>
  <si>
    <t>Informes, correos, etc.</t>
  </si>
  <si>
    <t>Reporte de actos y condiciones inseguras seguimientos de planes de acción</t>
  </si>
  <si>
    <t>COMITES EN SEGURIDAD Y SALUD EN EL TRABAJO</t>
  </si>
  <si>
    <t xml:space="preserve">El comité de seguridad y salud en el trabajo tiene por objeto Promover una cultura de prevención en todas las áreas de la Fiduprevisora. Promover la ejecución de trabajos seguros y saludables.
El comité de convivencia laboral tiene por objeto la prevención y solución de las situaciones causadas por conductas de acoso laboral de los trabajadores al interior de la Institución, procurando generar una conciencia colectiva conviviente, con el fin de promover el trabajo en condiciones dignas y justas.
</t>
  </si>
  <si>
    <t xml:space="preserve">Gestión de los comites del SG-SST 
</t>
  </si>
  <si>
    <t>Reuniones mensuales COPASST</t>
  </si>
  <si>
    <t>Acta de reunión</t>
  </si>
  <si>
    <t>RESPONSABLE LIDER SST (PLANTA)</t>
  </si>
  <si>
    <t>Revisión y seguimiento de Cursos de 50 horas o actualización de 20 horas del SG-SST comites</t>
  </si>
  <si>
    <t xml:space="preserve">Correos electronicos </t>
  </si>
  <si>
    <t xml:space="preserve">ARL POSITIVA </t>
  </si>
  <si>
    <t>Rendicion de cuentas del COPASST -CCL</t>
  </si>
  <si>
    <t>Registro de asistencia</t>
  </si>
  <si>
    <t>COMITE COPASST Y RESPONSABLE LIDER SST (PLANTA)</t>
  </si>
  <si>
    <t>Convocatoria COPASST 2025-2027</t>
  </si>
  <si>
    <t>Elección COPASST 2025-2027</t>
  </si>
  <si>
    <t>Presentación de integrantes del COPASST VIGENCIA 2025-2027</t>
  </si>
  <si>
    <t>Reuniones trimestrales CCL</t>
  </si>
  <si>
    <t>Convocatoria CCL 2025-2027</t>
  </si>
  <si>
    <t>Elección CCL 2025-2027</t>
  </si>
  <si>
    <t>Presentación de integrantes del CCL VIGENCIA 2025-2027</t>
  </si>
  <si>
    <t>Pista de entrenamiento de brigadas posterior a las capacitaciones teoricas</t>
  </si>
  <si>
    <t>PLAN DE PREPARACIÓN Y RESPUESTA ANTE EMERGENCIAS</t>
  </si>
  <si>
    <t>Analizar las amenazas internas y externas, con el fin de determinar la vulnerabilidad para afrontar una emergencia. Establecer las acciones tendientes a mejorar condiciones de riesgo para disminuir su impacto y reducir el nivel de vulnerabilidad.</t>
  </si>
  <si>
    <t>Plan de Preparación, Prevención y Respuesta ante Emergencia y Contingencia</t>
  </si>
  <si>
    <t>Simulacro de evacuación</t>
  </si>
  <si>
    <t>Toma de datos en sedes para planes de emergencias</t>
  </si>
  <si>
    <t>Guion del simulacro e informe</t>
  </si>
  <si>
    <t>Actualización planes de emergencias todas las sedes</t>
  </si>
  <si>
    <t>Registros de asistencia
Registro Fotográfico</t>
  </si>
  <si>
    <t>Divulgación del plan de emergecias</t>
  </si>
  <si>
    <t>ARL POSITIVA PARA BRIGADISTAS  (EN ABRIL CORRECOL REALIZARA CAPACITACION GENERAL A TODOS LOS COLABORADORES)</t>
  </si>
  <si>
    <t>Dotación de elementos e insumos de botiquines todas las sedes</t>
  </si>
  <si>
    <t>MEDICINA PREVENTIVA Y DEL TRABAJO</t>
  </si>
  <si>
    <t xml:space="preserve">Preservar y promover la salud, prevenir la enfermedad e incapacidad de los funcionarios de la Fiduprevisora.
</t>
  </si>
  <si>
    <t>Programa de Medicina Preventiva y del Trabajo</t>
  </si>
  <si>
    <t>Registrar el Ausentismo por incapacidad Médica y permisos en la entidad.</t>
  </si>
  <si>
    <t>Líder de Seguridad y Salud en el Trabajo / Talento Humano</t>
  </si>
  <si>
    <t>Formato Base de datos Ausentismo / Informe</t>
  </si>
  <si>
    <t>Realizar actividades para prevención de Ausentismo por Incapacidad Médica.</t>
  </si>
  <si>
    <t xml:space="preserve">Informe / publicaión </t>
  </si>
  <si>
    <t xml:space="preserve">EQUIPO SST - ARL CORRECOL </t>
  </si>
  <si>
    <t>Seguimiento de casos de trabajadores que se encuentren con recomendaciones médico laborales y actualización de bases de datos.</t>
  </si>
  <si>
    <t xml:space="preserve">Formato Base de datos/Acta de aplicación de recomendaciones </t>
  </si>
  <si>
    <t>Realizar campañas (poster somos) de prevención - estilos de vida saludable - salud mental - Fenomenos naturales, etc.</t>
  </si>
  <si>
    <t xml:space="preserve">Informe de condiciones de salud </t>
  </si>
  <si>
    <t xml:space="preserve">REYVELT </t>
  </si>
  <si>
    <t>Semana de la salud (Talleres Ergonómicos, Talleres de salud mental, salud publica, estilos saludables de vida)</t>
  </si>
  <si>
    <t>EQUIPO SST - ARL -PROVEEDORES</t>
  </si>
  <si>
    <t xml:space="preserve">Actualización del profesiograma </t>
  </si>
  <si>
    <t>Realizar encuestas de riesgo cardiovascular</t>
  </si>
  <si>
    <t>PVE PARA LA PREVENCION DE DESORDENES MUSCULO-ESQUELETICOS O BIOMECANICO</t>
  </si>
  <si>
    <t>Identificar precozmente efectos hacia la salud derivados de la exposición a Peligro Biomecánico en los ambientes de trabajo y evaluar la eficacia de !as medidas de prevención y control y desarrollar acciones de vigilancia de la salud de los colaboradores.</t>
  </si>
  <si>
    <t>Programa Vigilancia Epidemiológico para la Prevención de Desordenes Musculoesqueléticos.</t>
  </si>
  <si>
    <t>Actualizar plan de PVE Osteomuscular vigencia 2025</t>
  </si>
  <si>
    <t xml:space="preserve">Asesoría ARL / Líder de Seguridad y Salud en el Trabajo </t>
  </si>
  <si>
    <t>Base de datos</t>
  </si>
  <si>
    <t>Inspección de puestos de trabajo y seguimiento a recomenciones</t>
  </si>
  <si>
    <t>Encuesta de sintomatologia</t>
  </si>
  <si>
    <t>Examenes Medicos Periodicos</t>
  </si>
  <si>
    <t>Programación e invitación - Registros de asistencia</t>
  </si>
  <si>
    <t xml:space="preserve">NUEVO PROVEDOR </t>
  </si>
  <si>
    <t>Actividades de programa activate (pausas activas y gimnacia laboral)</t>
  </si>
  <si>
    <t>ARL  NUEVA TEMPORAL  Y CORRECOL</t>
  </si>
  <si>
    <t>PVE PARA LA PREVENCION DE RIESGO PSICOSOCIAL</t>
  </si>
  <si>
    <t>Identificar precozmente efectos hacia la salud derivados de la exposición a Riesgo Psicosocial en los ambientes de trabajo y evaluar la eficacia de !as medidas de prevención y control y desarrollar acciones de vigilancia de la salud de los colaboradores.</t>
  </si>
  <si>
    <t>Programa Integral de Vigilancia Epidemiológico Riesgo Psicosocial</t>
  </si>
  <si>
    <t>Encuestas de profundización psicosocial</t>
  </si>
  <si>
    <t>PROVEEDOR INDIVIDUAL</t>
  </si>
  <si>
    <t>Actualizarción y seguimiento plan de PVE psicosocial vigencia 2025</t>
  </si>
  <si>
    <t>Aplicación de bateria riesgo psicosocial</t>
  </si>
  <si>
    <t>EQUIPO SST - INDIVIDUAL</t>
  </si>
  <si>
    <t>Campaña de teleorientación psicologica y seguimiento de la misma</t>
  </si>
  <si>
    <t>PROVEEDORES Y CONTRATISTAS</t>
  </si>
  <si>
    <t>Identficar y evaluar Proveedores y contratistas el desarrollo adecuado y seguro de sus actividades en función de la entidad</t>
  </si>
  <si>
    <t>Proveedores y contratistas</t>
  </si>
  <si>
    <t>Inducción de SST a Proveedores y contratistas</t>
  </si>
  <si>
    <t>EQUIPO SST - RECURSOS FISICOS</t>
  </si>
  <si>
    <t>Inspección de proveedores y contratistas de acuerdo al SG-SST</t>
  </si>
  <si>
    <t>Auditoria de proveedores y contratistas de acuerdo al SG-SST</t>
  </si>
  <si>
    <t xml:space="preserve">Seguimiento y control de planes de acción resultados en los planes de mejora resultado de las inspecciones y auditoría </t>
  </si>
  <si>
    <t>PREVENCION DE CONSUMO DE ALCOHOL, TABACO  Y OTRAS SUSTANCIAS PSICOACTIVAS</t>
  </si>
  <si>
    <t>Establecer directrices para prevenir y controlar el consumo de alcohol, tabaco y sustancias psicoactivas en la población trabajadora, evitando efectos negativos en la salud y el entorno laboral.</t>
  </si>
  <si>
    <t>Programa de Prevención de Consumo de Alcohol, Tabaco y otras Sustancias Psicoactivas</t>
  </si>
  <si>
    <t xml:space="preserve">Realizar campaña Prevención de Consumo de Alcohol, Tabaco y Otras Sustancias Psicoactivas. </t>
  </si>
  <si>
    <t>Registro Fotográfico
Registros de asistencia</t>
  </si>
  <si>
    <t xml:space="preserve">ARL  NUEVA TEMPORAL  </t>
  </si>
  <si>
    <t xml:space="preserve"> PREVENCION DE RIESGO RIESGO PUBLICO (Seguridad vial)</t>
  </si>
  <si>
    <t>Establecer directrices para prevenir ,controlar y fomentar la prevención de accidentes de tránsito  aumentando el conocimiento de las normas , prevenir y minimizar los daños y efectos que provocan los accidentes viales</t>
  </si>
  <si>
    <t>Plan Estratégico de Seguridad Vial</t>
  </si>
  <si>
    <t>Dibulgación politica de seguridad Vial</t>
  </si>
  <si>
    <t xml:space="preserve">ARL POSITIVA  </t>
  </si>
  <si>
    <t>Campaña conductas preventivas como actor vial</t>
  </si>
  <si>
    <t xml:space="preserve"> ARL NUEVA TEMPORAL</t>
  </si>
  <si>
    <t>MEDICIONES AMBIENTALES</t>
  </si>
  <si>
    <t>Prevenir la morbilidad y mortalidad por enfermedad por condiciones fisicas del lugar de trabajo</t>
  </si>
  <si>
    <t>Detección de condiciones fisicas de las instalaciones de la entidad proporcionando medidas preventivas</t>
  </si>
  <si>
    <t>Medicion ambiental sonometria</t>
  </si>
  <si>
    <t>Correo electrónico - Registro de asistencia</t>
  </si>
  <si>
    <t>EVALUACION INICIAL DEL SGSST</t>
  </si>
  <si>
    <t>Dar cumplimiento a las directrices de la compañía en la implementación del SGSST y Proyecto Teletrabajo</t>
  </si>
  <si>
    <t>Diagnostico del SGSST</t>
  </si>
  <si>
    <t>Evaluación inicial del SGSST res 0312 /2019</t>
  </si>
  <si>
    <t>RESPONSABLE LIDER SST (PLANTA) Y EQUIPO SST</t>
  </si>
  <si>
    <t>Reportes de estandares minimos del SGSST ministerio de trabajo</t>
  </si>
  <si>
    <t>AUDITORIA</t>
  </si>
  <si>
    <t>Cumplir con el ciclo de verificación del Sistema de Gestión de la Seguridad y Salud en el Trabajo</t>
  </si>
  <si>
    <t>Indicadores del SG-SST</t>
  </si>
  <si>
    <t>Gestión y seguimiento de los indicadores del SG-SST</t>
  </si>
  <si>
    <t xml:space="preserve">Verificar e informar el cumplimiento del sistema de gestión en seguridad y salud en el trabajo </t>
  </si>
  <si>
    <t>Rendición de cuentas Alta Dirección SIG (Inmerso el SG-SST)</t>
  </si>
  <si>
    <t>Llevar a cabo auditoría Interna en el marco de la programación de auditorías del SG para la vigencia - 2024</t>
  </si>
  <si>
    <t>SUJETO AL CRONOGRAMA DEL AREA ENCARGADA DE PROGRAMAR LAS AUDITORIAS</t>
  </si>
  <si>
    <t>Informe de auditoria</t>
  </si>
  <si>
    <t>TOTAL PROGRAMADO</t>
  </si>
  <si>
    <t>TOTAL EJECUTADO</t>
  </si>
  <si>
    <t>5. RECURSOS ASIGNADOS</t>
  </si>
  <si>
    <t>TIPO DE RECURSOS</t>
  </si>
  <si>
    <t>DETALLE</t>
  </si>
  <si>
    <t>HUMANOS</t>
  </si>
  <si>
    <t>Lider en seguridad y salud en el trabajo, Profesionales de la ARL; profesionales de apoyo temporales; COPASST, CCL, Brigadas de Emergencia</t>
  </si>
  <si>
    <t xml:space="preserve"> FINANCIEROS</t>
  </si>
  <si>
    <t>Para cada vigencia la entidad garantizará a la Gerencia de Talento Humano,recursos para el desarrollo de las actividades o mantenimientos propios del Sistema de Gestión de la Seguridad y Salud en el Trabajo.</t>
  </si>
  <si>
    <t>FISICOS Y TECNOLÓGICOS</t>
  </si>
  <si>
    <t>Equipo de computo, electrónicos, mobiliario. Para todo lo anterior, la entidad tiene  previsto un plan de mantenimiento anual a fin de atender las necesidades relacionadas con infraestructura, esto incluye mobiliario y elementos de trabajo previstos para los funcionarios y contratistas de la Fiduprevisora.</t>
  </si>
  <si>
    <t>6. MEDICIÒN Y SEGUIMIENTO</t>
  </si>
  <si>
    <t>PLAZO PARA EL CUMPLIMIENTO Y EJECUCIÓN</t>
  </si>
  <si>
    <t>GRAFICA</t>
  </si>
  <si>
    <t>CUMPLIMIENTO</t>
  </si>
  <si>
    <t>VARIABLES</t>
  </si>
  <si>
    <t>TOTAL</t>
  </si>
  <si>
    <r>
      <rPr>
        <u/>
        <sz val="11"/>
        <rFont val="Aptos Narrow"/>
        <family val="2"/>
        <scheme val="minor"/>
      </rPr>
      <t>Actividades ejecutadas *100</t>
    </r>
    <r>
      <rPr>
        <sz val="11"/>
        <rFont val="Aptos Narrow"/>
        <family val="2"/>
        <scheme val="minor"/>
      </rPr>
      <t xml:space="preserve">
Actividades programadas</t>
    </r>
  </si>
  <si>
    <t>ACTIVIDADES A DESARROLLAR</t>
  </si>
  <si>
    <t>ACTIVIDADES EJECUTADAS</t>
  </si>
  <si>
    <t>RESULTADO</t>
  </si>
  <si>
    <t>FIRMAS</t>
  </si>
  <si>
    <t xml:space="preserve">
Líder SST
Responsable SST</t>
  </si>
  <si>
    <t xml:space="preserve">
Presidente </t>
  </si>
  <si>
    <t>PETH</t>
  </si>
  <si>
    <t>Componente Plan Anticorrupción y Atención al Ciudadano (Opcional)</t>
  </si>
  <si>
    <t>Gerencia Administrativa</t>
  </si>
  <si>
    <t>N/A</t>
  </si>
  <si>
    <t>Gerencia de Talento Humano</t>
  </si>
  <si>
    <t>Gestión Estratégica de Talento Humano</t>
  </si>
  <si>
    <t>PLAN ANUAL DE PREVISIÓN DE RECURSOS HUMANOS 2025</t>
  </si>
  <si>
    <t>PLAN ANUAL DE VACANTES 2025</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</si>
  <si>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Para el cubrimiento de  vacantes correspondiente a Trabajadores Oficiales, el proceso establecido  se realiza por medio del Empleo.com, Link Trabaje con Nosotros de la pagina de Fiduprevisora y por medio del proveedor contratado para el proceso de reclutamiento y selección de personal. 
La  entidad no maneja empleos de carrera Administrativa.
No aplica a la Entidad puesto que no se tienen definidos cargos de Carrera Administrativa y el plan es el instrumento de planificación, administración y actualización de los empleos de carrera administrativa que se encuentren en vacancia definitiva.</t>
  </si>
  <si>
    <t>"Fiduprevisora S.A. Es una Sociedad de Economía Mixta de carácter indirecto y del orden nacional, sometida al régimen de Empresa Industrial y Comercial del Estado, vinculada al Ministerio de Hacienda y Crédito Público. Cuenta con 261 trabajadores oficiales y dos empleados públicos de Libre Nombramiento y Remoción (Presidente y Asesor Control Interno).
No aplica a la Entidad dado que Fiduprevisora tiene una planta de personal fija establecida por el decreto 2295 de 2012 de 261 trabajadores oficiales y 2 empleados públicos; cuando se presenta una novedad administrativa cuya consecuencia sea la vacancia de un cargo, se aplica el procedimiento de selección y contratación establecido en la entidad, el cual contempla las actividades y tiempo para el cubrimiento de las vacantes y disponibilidad del personal, también se cuenta con el procedimiento de Movimientos de planta de personal y estructura organizacional en que se establecen las políticas para los ascensos o cambios en el personal.
La  entidad no maneja empleos de carrera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</si>
</sst>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83">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sz val="11"/>
      <color theme="1"/>
      <name val="Arial"/>
      <family val="2"/>
    </font>
    <font>
      <sz val="10.8"/>
      <color theme="1"/>
      <name val="Arial"/>
      <family val="2"/>
    </font>
    <font>
      <b/>
      <sz val="36"/>
      <color theme="1" tint="0.249977111117893"/>
      <name val="Arial Narrow"/>
      <family val="2"/>
    </font>
    <font>
      <sz val="11"/>
      <name val="Aptos Narrow"/>
      <family val="2"/>
      <scheme val="minor"/>
    </font>
    <font>
      <b/>
      <sz val="24"/>
      <color theme="1"/>
      <name val="Arial"/>
      <family val="2"/>
    </font>
    <font>
      <b/>
      <sz val="26"/>
      <color theme="1" tint="0.249977111117893"/>
      <name val="Arial Narrow"/>
      <family val="2"/>
    </font>
    <font>
      <b/>
      <sz val="40"/>
      <color theme="1" tint="0.249977111117893"/>
      <name val="Arial Narrow"/>
      <family val="2"/>
    </font>
    <font>
      <b/>
      <sz val="9"/>
      <color theme="1" tint="0.249977111117893"/>
      <name val="Arial Narrow"/>
      <family val="2"/>
    </font>
    <font>
      <b/>
      <sz val="11"/>
      <color theme="0"/>
      <name val="Arial"/>
      <family val="2"/>
    </font>
    <font>
      <sz val="11"/>
      <color theme="1" tint="0.249977111117893"/>
      <name val="Arial Narrow"/>
      <family val="2"/>
    </font>
    <font>
      <sz val="11"/>
      <color rgb="FF000000"/>
      <name val="Aptos Narrow"/>
      <family val="2"/>
      <scheme val="minor"/>
    </font>
    <font>
      <sz val="11"/>
      <name val="Arial"/>
      <family val="2"/>
    </font>
    <font>
      <sz val="10.8"/>
      <color theme="0"/>
      <name val="Arial"/>
      <family val="2"/>
    </font>
    <font>
      <b/>
      <sz val="16"/>
      <color theme="1"/>
      <name val="Aptos Narrow"/>
      <family val="2"/>
      <scheme val="minor"/>
    </font>
    <font>
      <b/>
      <sz val="16"/>
      <color theme="1"/>
      <name val="Calibri "/>
    </font>
    <font>
      <b/>
      <sz val="30"/>
      <name val="Arial Narrow"/>
      <family val="2"/>
    </font>
    <font>
      <b/>
      <sz val="40"/>
      <name val="Arial Narrow"/>
      <family val="2"/>
    </font>
    <font>
      <b/>
      <sz val="11"/>
      <color theme="1" tint="0.249977111117893"/>
      <name val="Arial Narrow"/>
      <family val="2"/>
    </font>
    <font>
      <b/>
      <sz val="24"/>
      <color rgb="FF002060"/>
      <name val="Arial"/>
      <family val="2"/>
    </font>
    <font>
      <b/>
      <sz val="10.8"/>
      <color theme="0"/>
      <name val="Arial"/>
      <family val="2"/>
    </font>
    <font>
      <b/>
      <sz val="10"/>
      <color theme="0"/>
      <name val="Arial"/>
      <family val="2"/>
    </font>
    <font>
      <sz val="12"/>
      <color theme="1"/>
      <name val="Arial Narrow"/>
      <family val="2"/>
    </font>
    <font>
      <sz val="10"/>
      <color theme="1"/>
      <name val="Arial"/>
      <family val="2"/>
    </font>
    <font>
      <sz val="10.8"/>
      <name val="Arial"/>
      <family val="2"/>
    </font>
    <font>
      <sz val="8"/>
      <color theme="1"/>
      <name val="Times New Roman"/>
      <family val="1"/>
    </font>
    <font>
      <b/>
      <sz val="10"/>
      <color theme="1"/>
      <name val="Arial Narrow"/>
      <family val="2"/>
    </font>
    <font>
      <b/>
      <sz val="22"/>
      <name val="Arial Narrow"/>
      <family val="2"/>
    </font>
    <font>
      <b/>
      <sz val="10"/>
      <name val="Arial Narrow"/>
      <family val="2"/>
    </font>
    <font>
      <sz val="10"/>
      <color theme="1"/>
      <name val="Arial Narrow"/>
      <family val="2"/>
    </font>
    <font>
      <b/>
      <sz val="10"/>
      <color theme="1" tint="0.249977111117893"/>
      <name val="Arial Narrow"/>
      <family val="2"/>
    </font>
    <font>
      <b/>
      <sz val="10"/>
      <color theme="0"/>
      <name val="Arial Narrow"/>
      <family val="2"/>
    </font>
    <font>
      <sz val="10"/>
      <name val="Arial Narrow"/>
      <family val="2"/>
    </font>
    <font>
      <b/>
      <sz val="11"/>
      <color theme="1"/>
      <name val="Aptos Narrow"/>
      <family val="2"/>
      <scheme val="minor"/>
    </font>
    <font>
      <b/>
      <sz val="48"/>
      <color theme="0"/>
      <name val="Aptos Narrow"/>
      <family val="2"/>
      <scheme val="minor"/>
    </font>
    <font>
      <sz val="22"/>
      <color theme="1"/>
      <name val="Aptos Narrow"/>
      <family val="2"/>
      <scheme val="minor"/>
    </font>
    <font>
      <b/>
      <sz val="18"/>
      <color theme="0"/>
      <name val="Aptos Narrow"/>
      <family val="2"/>
      <scheme val="minor"/>
    </font>
    <font>
      <b/>
      <sz val="14"/>
      <color theme="0"/>
      <name val="Aptos Narrow"/>
      <family val="2"/>
      <scheme val="minor"/>
    </font>
    <font>
      <b/>
      <sz val="14"/>
      <color theme="0"/>
      <name val="Arial"/>
      <family val="2"/>
    </font>
    <font>
      <sz val="14"/>
      <color theme="0"/>
      <name val="Arial"/>
      <family val="2"/>
    </font>
    <font>
      <b/>
      <sz val="20"/>
      <color theme="0"/>
      <name val="Aptos Narrow"/>
      <family val="2"/>
      <scheme val="minor"/>
    </font>
    <font>
      <b/>
      <sz val="16"/>
      <color theme="0"/>
      <name val="Aptos Narrow"/>
      <family val="2"/>
      <scheme val="minor"/>
    </font>
    <font>
      <b/>
      <sz val="11"/>
      <color theme="1"/>
      <name val="Arial"/>
      <family val="2"/>
    </font>
    <font>
      <b/>
      <sz val="18"/>
      <color theme="0"/>
      <name val="Arial"/>
      <family val="2"/>
    </font>
    <font>
      <b/>
      <sz val="16"/>
      <color rgb="FF000000"/>
      <name val="Arial"/>
      <family val="2"/>
    </font>
    <font>
      <sz val="12"/>
      <color rgb="FF000000"/>
      <name val="Arial"/>
      <family val="2"/>
    </font>
    <font>
      <b/>
      <sz val="10"/>
      <color theme="1"/>
      <name val="Arial"/>
      <family val="2"/>
    </font>
    <font>
      <sz val="24"/>
      <name val="Arial"/>
      <family val="2"/>
    </font>
    <font>
      <sz val="12"/>
      <name val="Arial"/>
      <family val="2"/>
    </font>
    <font>
      <b/>
      <sz val="16"/>
      <color theme="1"/>
      <name val="Arial"/>
      <family val="2"/>
    </font>
    <font>
      <b/>
      <sz val="20"/>
      <color theme="0"/>
      <name val="Arial"/>
      <family val="2"/>
    </font>
    <font>
      <sz val="14"/>
      <color theme="1"/>
      <name val="Arial"/>
      <family val="2"/>
    </font>
    <font>
      <b/>
      <sz val="14"/>
      <color theme="1"/>
      <name val="Arial"/>
      <family val="2"/>
    </font>
    <font>
      <b/>
      <sz val="12"/>
      <color theme="1"/>
      <name val="Arial"/>
      <family val="2"/>
    </font>
    <font>
      <sz val="14"/>
      <name val="Arial"/>
      <family val="2"/>
    </font>
    <font>
      <sz val="10"/>
      <name val="Arial"/>
      <family val="2"/>
    </font>
    <font>
      <sz val="14"/>
      <color theme="4" tint="-0.249977111117893"/>
      <name val="Arial"/>
      <family val="2"/>
    </font>
    <font>
      <b/>
      <sz val="28"/>
      <color theme="0"/>
      <name val="Arial Narrow"/>
      <family val="2"/>
    </font>
    <font>
      <b/>
      <sz val="16"/>
      <name val="Arial Narrow"/>
      <family val="2"/>
    </font>
    <font>
      <sz val="16"/>
      <name val="Arial Narrow"/>
      <family val="2"/>
    </font>
    <font>
      <b/>
      <sz val="12"/>
      <color theme="0"/>
      <name val="Arial"/>
      <family val="2"/>
    </font>
    <font>
      <sz val="11"/>
      <color rgb="FF000000"/>
      <name val="Calibri"/>
      <family val="2"/>
    </font>
    <font>
      <sz val="11"/>
      <color rgb="FF000000"/>
      <name val="Arial"/>
      <family val="2"/>
    </font>
    <font>
      <b/>
      <sz val="22"/>
      <name val="Aptos Narrow"/>
      <family val="2"/>
      <scheme val="minor"/>
    </font>
    <font>
      <sz val="22"/>
      <name val="Aptos Narrow"/>
      <family val="2"/>
      <scheme val="minor"/>
    </font>
    <font>
      <b/>
      <sz val="12"/>
      <color theme="0"/>
      <name val="Aptos Narrow"/>
      <family val="2"/>
      <scheme val="minor"/>
    </font>
    <font>
      <b/>
      <sz val="11"/>
      <color rgb="FFDAEEF3"/>
      <name val="Aptos Narrow"/>
      <family val="2"/>
      <scheme val="minor"/>
    </font>
    <font>
      <b/>
      <sz val="11"/>
      <color rgb="FFF2F2F2"/>
      <name val="Aptos Narrow"/>
      <family val="2"/>
      <scheme val="minor"/>
    </font>
    <font>
      <sz val="12"/>
      <name val="Aptos Narrow"/>
      <family val="2"/>
      <scheme val="minor"/>
    </font>
    <font>
      <b/>
      <sz val="11"/>
      <name val="Aptos Narrow"/>
      <family val="2"/>
      <scheme val="minor"/>
    </font>
    <font>
      <b/>
      <sz val="11"/>
      <color rgb="FFDD0806"/>
      <name val="Aptos Narrow"/>
      <family val="2"/>
      <scheme val="minor"/>
    </font>
    <font>
      <b/>
      <sz val="11"/>
      <color rgb="FF000000"/>
      <name val="Aptos Narrow"/>
      <family val="2"/>
      <scheme val="minor"/>
    </font>
    <font>
      <b/>
      <sz val="11"/>
      <color rgb="FF008080"/>
      <name val="Aptos Narrow"/>
      <family val="2"/>
      <scheme val="minor"/>
    </font>
    <font>
      <sz val="11"/>
      <color rgb="FF008080"/>
      <name val="Aptos Narrow"/>
      <family val="2"/>
      <scheme val="minor"/>
    </font>
    <font>
      <b/>
      <sz val="11"/>
      <name val="Candara"/>
      <family val="2"/>
    </font>
    <font>
      <sz val="11"/>
      <color rgb="FF1D1B10"/>
      <name val="Aptos Narrow"/>
      <family val="2"/>
      <scheme val="minor"/>
    </font>
    <font>
      <sz val="11"/>
      <color rgb="FF000000"/>
      <name val="Calibri"/>
      <family val="2"/>
    </font>
    <font>
      <u/>
      <sz val="11"/>
      <name val="Aptos Narrow"/>
      <family val="2"/>
      <scheme val="minor"/>
    </font>
    <font>
      <u/>
      <sz val="11"/>
      <color theme="10"/>
      <name val="Aptos Narrow"/>
      <family val="2"/>
      <scheme val="minor"/>
    </font>
    <font>
      <sz val="10.8"/>
      <color indexed="72"/>
      <name val="Arial"/>
      <family val="2"/>
    </font>
  </fonts>
  <fills count="45">
    <fill>
      <patternFill patternType="none"/>
    </fill>
    <fill>
      <patternFill patternType="gray125"/>
    </fill>
    <fill>
      <patternFill patternType="solid">
        <fgColor rgb="FF00447C"/>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499984740745262"/>
        <bgColor indexed="64"/>
      </patternFill>
    </fill>
    <fill>
      <patternFill patternType="solid">
        <fgColor rgb="FF002060"/>
        <bgColor rgb="FFB4C6E7"/>
      </patternFill>
    </fill>
    <fill>
      <patternFill patternType="solid">
        <fgColor theme="0" tint="-0.249977111117893"/>
        <bgColor rgb="FFD6DCE4"/>
      </patternFill>
    </fill>
    <fill>
      <patternFill patternType="solid">
        <fgColor theme="9" tint="0.79998168889431442"/>
        <bgColor indexed="64"/>
      </patternFill>
    </fill>
    <fill>
      <patternFill patternType="solid">
        <fgColor rgb="FFFFFF00"/>
        <bgColor indexed="64"/>
      </patternFill>
    </fill>
    <fill>
      <patternFill patternType="solid">
        <fgColor theme="0"/>
        <bgColor theme="0"/>
      </patternFill>
    </fill>
    <fill>
      <patternFill patternType="solid">
        <fgColor rgb="FFCCCC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rgb="FFBFBFBF"/>
        <bgColor rgb="FFBFBFBF"/>
      </patternFill>
    </fill>
    <fill>
      <patternFill patternType="solid">
        <fgColor theme="0" tint="-0.249977111117893"/>
        <bgColor rgb="FFDEEAF6"/>
      </patternFill>
    </fill>
    <fill>
      <patternFill patternType="solid">
        <fgColor theme="5" tint="0.79998168889431442"/>
        <bgColor rgb="FFE6B8B7"/>
      </patternFill>
    </fill>
    <fill>
      <patternFill patternType="solid">
        <fgColor theme="2"/>
        <bgColor rgb="FFE6B8B7"/>
      </patternFill>
    </fill>
    <fill>
      <patternFill patternType="solid">
        <fgColor theme="9" tint="0.79998168889431442"/>
        <bgColor rgb="FFE6B8B7"/>
      </patternFill>
    </fill>
    <fill>
      <patternFill patternType="solid">
        <fgColor theme="0" tint="-0.34998626667073579"/>
        <bgColor rgb="FFE6B8B7"/>
      </patternFill>
    </fill>
    <fill>
      <patternFill patternType="solid">
        <fgColor theme="7" tint="0.79998168889431442"/>
        <bgColor rgb="FFE6B8B7"/>
      </patternFill>
    </fill>
    <fill>
      <patternFill patternType="solid">
        <fgColor theme="8" tint="0.79998168889431442"/>
        <bgColor rgb="FFE6B8B7"/>
      </patternFill>
    </fill>
    <fill>
      <patternFill patternType="solid">
        <fgColor rgb="FF205867"/>
        <bgColor rgb="FF205867"/>
      </patternFill>
    </fill>
    <fill>
      <patternFill patternType="solid">
        <fgColor rgb="FF366092"/>
        <bgColor rgb="FF366092"/>
      </patternFill>
    </fill>
    <fill>
      <patternFill patternType="solid">
        <fgColor rgb="FFFBD4B4"/>
        <bgColor rgb="FFFBD4B4"/>
      </patternFill>
    </fill>
    <fill>
      <patternFill patternType="solid">
        <fgColor theme="5"/>
        <bgColor rgb="FF366092"/>
      </patternFill>
    </fill>
    <fill>
      <patternFill patternType="solid">
        <fgColor theme="8"/>
        <bgColor rgb="FF366092"/>
      </patternFill>
    </fill>
    <fill>
      <patternFill patternType="solid">
        <fgColor theme="5"/>
        <bgColor indexed="64"/>
      </patternFill>
    </fill>
    <fill>
      <patternFill patternType="solid">
        <fgColor theme="8"/>
        <bgColor indexed="64"/>
      </patternFill>
    </fill>
    <fill>
      <patternFill patternType="solid">
        <fgColor rgb="FFFF0000"/>
        <bgColor rgb="FFFF0000"/>
      </patternFill>
    </fill>
    <fill>
      <patternFill patternType="solid">
        <fgColor rgb="FF00B050"/>
        <bgColor rgb="FF00B050"/>
      </patternFill>
    </fill>
    <fill>
      <patternFill patternType="solid">
        <fgColor rgb="FFFF0000"/>
        <bgColor indexed="64"/>
      </patternFill>
    </fill>
    <fill>
      <patternFill patternType="solid">
        <fgColor rgb="FFDAEEF3"/>
        <bgColor rgb="FFDAEEF3"/>
      </patternFill>
    </fill>
    <fill>
      <patternFill patternType="solid">
        <fgColor rgb="FFF2DBDB"/>
        <bgColor rgb="FFF2DBDB"/>
      </patternFill>
    </fill>
    <fill>
      <patternFill patternType="solid">
        <fgColor theme="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indexed="64"/>
      </left>
      <right style="thin">
        <color indexed="64"/>
      </right>
      <top/>
      <bottom style="medium">
        <color indexed="64"/>
      </bottom>
      <diagonal/>
    </border>
    <border>
      <left style="thin">
        <color auto="1"/>
      </left>
      <right style="thin">
        <color indexed="64"/>
      </right>
      <top/>
      <bottom style="medium">
        <color auto="1"/>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thin">
        <color indexed="64"/>
      </right>
      <top style="medium">
        <color indexed="64"/>
      </top>
      <bottom/>
      <diagonal/>
    </border>
    <border>
      <left style="medium">
        <color rgb="FF000000"/>
      </left>
      <right/>
      <top/>
      <bottom style="medium">
        <color auto="1"/>
      </bottom>
      <diagonal/>
    </border>
    <border>
      <left/>
      <right style="medium">
        <color rgb="FF000000"/>
      </right>
      <top/>
      <bottom style="medium">
        <color auto="1"/>
      </bottom>
      <diagonal/>
    </border>
    <border>
      <left style="medium">
        <color rgb="FF000000"/>
      </left>
      <right style="medium">
        <color rgb="FF000000"/>
      </right>
      <top/>
      <bottom style="medium">
        <color auto="1"/>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rgb="FF000000"/>
      </bottom>
      <diagonal/>
    </border>
    <border>
      <left style="thin">
        <color auto="1"/>
      </left>
      <right style="medium">
        <color indexed="64"/>
      </right>
      <top style="medium">
        <color indexed="64"/>
      </top>
      <bottom style="thin">
        <color rgb="FF000000"/>
      </bottom>
      <diagonal/>
    </border>
    <border>
      <left style="medium">
        <color auto="1"/>
      </left>
      <right style="thin">
        <color auto="1"/>
      </right>
      <top style="thin">
        <color auto="1"/>
      </top>
      <bottom style="thin">
        <color auto="1"/>
      </bottom>
      <diagonal/>
    </border>
    <border>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bottom style="thin">
        <color rgb="FF000000"/>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auto="1"/>
      </left>
      <right/>
      <top/>
      <bottom style="thin">
        <color auto="1"/>
      </bottom>
      <diagonal/>
    </border>
    <border>
      <left style="medium">
        <color indexed="64"/>
      </left>
      <right/>
      <top/>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FBFBF"/>
      </left>
      <right/>
      <top/>
      <bottom/>
      <diagonal/>
    </border>
    <border>
      <left/>
      <right style="thin">
        <color rgb="FFBFBFBF"/>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style="thin">
        <color indexed="64"/>
      </left>
      <right style="thin">
        <color rgb="FF000000"/>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6">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64" fillId="0" borderId="0" applyNumberFormat="0" applyFont="0" applyBorder="0" applyProtection="0"/>
    <xf numFmtId="0" fontId="81" fillId="0" borderId="0" applyNumberFormat="0" applyFill="0" applyBorder="0" applyAlignment="0" applyProtection="0"/>
  </cellStyleXfs>
  <cellXfs count="527">
    <xf numFmtId="0" fontId="0" fillId="0" borderId="0" xfId="0"/>
    <xf numFmtId="0" fontId="4" fillId="0" borderId="0" xfId="0" applyFont="1"/>
    <xf numFmtId="0" fontId="5" fillId="0" borderId="0" xfId="0" applyFont="1" applyAlignment="1">
      <alignment horizontal="left"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4" xfId="0" applyFont="1" applyBorder="1" applyAlignment="1">
      <alignment horizontal="center" vertical="center" wrapText="1"/>
    </xf>
    <xf numFmtId="9" fontId="0" fillId="3" borderId="1" xfId="1"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0" fillId="0" borderId="5" xfId="0" applyBorder="1" applyAlignment="1" applyProtection="1">
      <alignment horizontal="left" vertical="center" wrapText="1"/>
      <protection locked="0"/>
    </xf>
    <xf numFmtId="14" fontId="0" fillId="3" borderId="3" xfId="0" applyNumberFormat="1" applyFill="1" applyBorder="1" applyAlignment="1">
      <alignment horizontal="center" vertical="center"/>
    </xf>
    <xf numFmtId="0" fontId="0" fillId="0" borderId="6" xfId="0" applyBorder="1" applyAlignment="1">
      <alignment horizontal="center" vertical="center" wrapText="1"/>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4" xfId="0" applyBorder="1" applyAlignment="1">
      <alignment horizontal="center" vertical="center" wrapText="1"/>
    </xf>
    <xf numFmtId="0" fontId="0" fillId="0" borderId="1" xfId="0" applyBorder="1" applyAlignment="1">
      <alignment vertical="center"/>
    </xf>
    <xf numFmtId="14" fontId="0" fillId="3" borderId="1" xfId="0" applyNumberFormat="1" applyFill="1" applyBorder="1" applyAlignment="1">
      <alignment horizontal="center" vertical="center"/>
    </xf>
    <xf numFmtId="0" fontId="0" fillId="0" borderId="0" xfId="0" applyAlignment="1">
      <alignment wrapText="1"/>
    </xf>
    <xf numFmtId="0" fontId="0" fillId="0" borderId="0" xfId="0" applyAlignment="1">
      <alignment horizontal="center"/>
    </xf>
    <xf numFmtId="0" fontId="8"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4" fillId="0" borderId="0" xfId="0" applyFont="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vertical="center" wrapText="1"/>
    </xf>
    <xf numFmtId="15" fontId="14"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7" fillId="5" borderId="1" xfId="0" applyFont="1" applyFill="1" applyBorder="1" applyAlignment="1">
      <alignment horizontal="right" vertical="center" wrapText="1"/>
    </xf>
    <xf numFmtId="0" fontId="17" fillId="5" borderId="1" xfId="0" applyFont="1" applyFill="1" applyBorder="1" applyAlignment="1">
      <alignment horizontal="center"/>
    </xf>
    <xf numFmtId="15" fontId="5" fillId="0" borderId="0" xfId="0" applyNumberFormat="1" applyFont="1" applyAlignment="1">
      <alignment horizontal="center" vertical="center" wrapText="1"/>
    </xf>
    <xf numFmtId="0" fontId="17" fillId="5" borderId="1" xfId="0" applyFont="1" applyFill="1" applyBorder="1" applyAlignment="1">
      <alignment horizontal="right"/>
    </xf>
    <xf numFmtId="9" fontId="18" fillId="6" borderId="1" xfId="1" applyFont="1" applyFill="1" applyBorder="1" applyAlignment="1">
      <alignment horizontal="center" vertical="center" wrapText="1"/>
    </xf>
    <xf numFmtId="0" fontId="4" fillId="0" borderId="0" xfId="0" applyFont="1" applyAlignment="1">
      <alignmen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22" fillId="0" borderId="0" xfId="0" applyFont="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15" fontId="25"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horizontal="left" vertical="center"/>
    </xf>
    <xf numFmtId="0" fontId="28" fillId="0" borderId="0" xfId="0" applyFont="1" applyAlignment="1">
      <alignment vertical="center"/>
    </xf>
    <xf numFmtId="0" fontId="29"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vertical="center" wrapText="1"/>
    </xf>
    <xf numFmtId="0" fontId="29" fillId="0" borderId="0" xfId="0" applyFont="1" applyAlignment="1">
      <alignment horizontal="center" vertical="center" wrapText="1"/>
    </xf>
    <xf numFmtId="0" fontId="32" fillId="0" borderId="0" xfId="0" applyFont="1" applyAlignment="1">
      <alignment horizontal="center" vertical="center" wrapText="1"/>
    </xf>
    <xf numFmtId="14" fontId="29" fillId="0" borderId="0" xfId="0" applyNumberFormat="1" applyFont="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horizontal="center" vertical="center" wrapText="1"/>
    </xf>
    <xf numFmtId="14" fontId="34" fillId="2"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2" fillId="3" borderId="1" xfId="0" applyFont="1" applyFill="1" applyBorder="1" applyAlignment="1">
      <alignment horizontal="justify" vertical="center" wrapText="1"/>
    </xf>
    <xf numFmtId="15" fontId="32" fillId="0" borderId="1" xfId="0" applyNumberFormat="1" applyFont="1" applyBorder="1" applyAlignment="1">
      <alignment horizontal="center" vertical="center" wrapText="1"/>
    </xf>
    <xf numFmtId="0" fontId="35" fillId="0" borderId="1" xfId="0" quotePrefix="1" applyFont="1" applyBorder="1" applyAlignment="1">
      <alignment horizontal="center" vertical="center" wrapText="1"/>
    </xf>
    <xf numFmtId="0" fontId="32" fillId="0" borderId="1" xfId="0" applyFont="1" applyBorder="1" applyAlignment="1">
      <alignment horizontal="justify" vertical="center" wrapText="1"/>
    </xf>
    <xf numFmtId="9" fontId="32" fillId="0" borderId="0" xfId="0" applyNumberFormat="1" applyFont="1" applyAlignment="1">
      <alignment horizontal="left" vertical="center" wrapText="1"/>
    </xf>
    <xf numFmtId="0" fontId="32" fillId="0" borderId="1" xfId="0" applyFont="1" applyBorder="1" applyAlignment="1">
      <alignment horizontal="left" vertical="center" wrapText="1"/>
    </xf>
    <xf numFmtId="0" fontId="35" fillId="0" borderId="1" xfId="0" applyFont="1" applyBorder="1" applyAlignment="1">
      <alignment horizontal="left" vertical="center" wrapText="1"/>
    </xf>
    <xf numFmtId="14" fontId="32" fillId="0" borderId="0" xfId="0" applyNumberFormat="1" applyFont="1" applyAlignment="1">
      <alignment horizontal="center" vertical="center" wrapText="1"/>
    </xf>
    <xf numFmtId="9" fontId="32" fillId="0" borderId="0" xfId="2" applyFont="1" applyAlignment="1">
      <alignment horizontal="left" vertical="center" wrapText="1"/>
    </xf>
    <xf numFmtId="0" fontId="6" fillId="0" borderId="0" xfId="0" applyFont="1" applyAlignment="1">
      <alignment vertical="center" wrapText="1"/>
    </xf>
    <xf numFmtId="0" fontId="7" fillId="0" borderId="0" xfId="0" applyFont="1"/>
    <xf numFmtId="0" fontId="0" fillId="0" borderId="1" xfId="0" applyBorder="1" applyAlignment="1">
      <alignment vertical="center" wrapText="1"/>
    </xf>
    <xf numFmtId="165" fontId="7" fillId="0" borderId="0" xfId="2" applyNumberFormat="1" applyFont="1"/>
    <xf numFmtId="0" fontId="39" fillId="8" borderId="30"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45" fillId="9" borderId="1" xfId="0" applyFont="1" applyFill="1" applyBorder="1" applyAlignment="1">
      <alignment horizontal="center" vertical="center"/>
    </xf>
    <xf numFmtId="0" fontId="49" fillId="11" borderId="1" xfId="0" applyFont="1" applyFill="1" applyBorder="1" applyAlignment="1">
      <alignment horizontal="center" vertical="center"/>
    </xf>
    <xf numFmtId="0" fontId="49" fillId="0" borderId="1" xfId="0" applyFont="1" applyBorder="1" applyAlignment="1">
      <alignment horizontal="center" vertical="center"/>
    </xf>
    <xf numFmtId="0" fontId="48" fillId="0" borderId="10" xfId="0" applyFont="1" applyBorder="1" applyAlignment="1">
      <alignment horizontal="center" vertical="center" wrapText="1"/>
    </xf>
    <xf numFmtId="0" fontId="49" fillId="0" borderId="2" xfId="0" applyFont="1" applyBorder="1" applyAlignment="1">
      <alignment horizontal="center" vertical="center"/>
    </xf>
    <xf numFmtId="9" fontId="26" fillId="12" borderId="10" xfId="0" applyNumberFormat="1" applyFont="1" applyFill="1" applyBorder="1" applyAlignment="1">
      <alignment horizontal="center" vertical="center"/>
    </xf>
    <xf numFmtId="0" fontId="49" fillId="11" borderId="2" xfId="0" applyFont="1" applyFill="1" applyBorder="1" applyAlignment="1">
      <alignment horizontal="center" vertical="center"/>
    </xf>
    <xf numFmtId="0" fontId="15" fillId="0" borderId="1" xfId="0" applyFont="1" applyBorder="1"/>
    <xf numFmtId="0" fontId="48" fillId="0" borderId="10" xfId="0" applyFont="1" applyBorder="1" applyAlignment="1">
      <alignment vertical="center" wrapText="1"/>
    </xf>
    <xf numFmtId="0" fontId="48" fillId="0" borderId="5" xfId="0" applyFont="1" applyBorder="1" applyAlignment="1">
      <alignment vertical="center" wrapText="1"/>
    </xf>
    <xf numFmtId="0" fontId="49" fillId="0" borderId="4" xfId="0" applyFont="1" applyBorder="1" applyAlignment="1">
      <alignment horizontal="center" vertical="center"/>
    </xf>
    <xf numFmtId="9" fontId="0" fillId="0" borderId="0" xfId="2" applyFont="1"/>
    <xf numFmtId="0" fontId="15" fillId="0" borderId="0" xfId="0" applyFont="1"/>
    <xf numFmtId="0" fontId="26" fillId="0" borderId="0" xfId="0" applyFont="1" applyAlignment="1">
      <alignment horizontal="center" vertical="center" wrapText="1"/>
    </xf>
    <xf numFmtId="0" fontId="54" fillId="0" borderId="47" xfId="0" applyFont="1" applyBorder="1" applyAlignment="1">
      <alignment horizontal="center" vertical="center"/>
    </xf>
    <xf numFmtId="0" fontId="54" fillId="0" borderId="48" xfId="0" applyFont="1" applyBorder="1" applyAlignment="1">
      <alignment horizontal="center" vertical="center"/>
    </xf>
    <xf numFmtId="9" fontId="26" fillId="0" borderId="0" xfId="0" applyNumberFormat="1" applyFont="1" applyAlignment="1">
      <alignment horizontal="center" vertical="center"/>
    </xf>
    <xf numFmtId="0" fontId="54" fillId="0" borderId="50" xfId="0" applyFont="1" applyBorder="1" applyAlignment="1">
      <alignment horizontal="center" vertical="center"/>
    </xf>
    <xf numFmtId="0" fontId="54" fillId="0" borderId="51" xfId="0" applyFont="1" applyBorder="1" applyAlignment="1">
      <alignment horizontal="center" vertical="center"/>
    </xf>
    <xf numFmtId="9" fontId="54" fillId="0" borderId="54" xfId="0" applyNumberFormat="1" applyFont="1" applyBorder="1" applyAlignment="1">
      <alignment horizontal="center" vertical="center"/>
    </xf>
    <xf numFmtId="9" fontId="54" fillId="0" borderId="55" xfId="0" applyNumberFormat="1" applyFont="1" applyBorder="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xf>
    <xf numFmtId="0" fontId="54" fillId="0" borderId="56" xfId="0" applyFont="1" applyBorder="1" applyAlignment="1">
      <alignment horizontal="center"/>
    </xf>
    <xf numFmtId="0" fontId="55" fillId="0" borderId="0" xfId="0" applyFont="1" applyAlignment="1">
      <alignment vertical="center"/>
    </xf>
    <xf numFmtId="0" fontId="55" fillId="23" borderId="60" xfId="0" applyFont="1" applyFill="1" applyBorder="1" applyAlignment="1">
      <alignment horizontal="center" vertical="center"/>
    </xf>
    <xf numFmtId="0" fontId="56" fillId="23" borderId="60" xfId="0" applyFont="1" applyFill="1" applyBorder="1" applyAlignment="1">
      <alignment horizontal="center" vertical="center" wrapText="1"/>
    </xf>
    <xf numFmtId="0" fontId="55" fillId="25" borderId="61" xfId="0" applyFont="1" applyFill="1" applyBorder="1" applyAlignment="1">
      <alignment horizontal="center" vertical="center"/>
    </xf>
    <xf numFmtId="0" fontId="55" fillId="25" borderId="62" xfId="0" applyFont="1" applyFill="1" applyBorder="1" applyAlignment="1">
      <alignment horizontal="center" vertical="center"/>
    </xf>
    <xf numFmtId="0" fontId="55" fillId="0" borderId="0" xfId="0" applyFont="1" applyAlignment="1">
      <alignment horizontal="center" vertical="center" wrapText="1"/>
    </xf>
    <xf numFmtId="9" fontId="54" fillId="0" borderId="66" xfId="0" applyNumberFormat="1" applyFont="1" applyBorder="1" applyAlignment="1">
      <alignment horizontal="center" vertical="center"/>
    </xf>
    <xf numFmtId="0" fontId="54" fillId="0" borderId="61" xfId="0" applyFont="1" applyBorder="1" applyAlignment="1">
      <alignment horizontal="center" vertical="center"/>
    </xf>
    <xf numFmtId="0" fontId="54" fillId="0" borderId="62" xfId="0" applyFont="1" applyBorder="1" applyAlignment="1">
      <alignment horizontal="center" vertical="center"/>
    </xf>
    <xf numFmtId="9" fontId="54" fillId="0" borderId="0" xfId="0" applyNumberFormat="1" applyFont="1" applyAlignment="1">
      <alignment vertical="center"/>
    </xf>
    <xf numFmtId="9" fontId="54" fillId="0" borderId="67" xfId="0" applyNumberFormat="1" applyFont="1" applyBorder="1" applyAlignment="1">
      <alignment horizontal="center" vertical="center"/>
    </xf>
    <xf numFmtId="9" fontId="54" fillId="0" borderId="68" xfId="0" applyNumberFormat="1" applyFont="1" applyBorder="1" applyAlignment="1">
      <alignment horizontal="center" vertical="center"/>
    </xf>
    <xf numFmtId="0" fontId="54" fillId="0" borderId="0" xfId="0" applyFont="1" applyAlignment="1">
      <alignment horizontal="left" vertical="center"/>
    </xf>
    <xf numFmtId="0" fontId="59" fillId="0" borderId="0" xfId="0" applyFont="1" applyAlignment="1">
      <alignment horizontal="left" vertical="center" wrapText="1"/>
    </xf>
    <xf numFmtId="0" fontId="0" fillId="0" borderId="0" xfId="0" applyAlignment="1">
      <alignment horizontal="center" vertical="center"/>
    </xf>
    <xf numFmtId="0" fontId="12" fillId="4" borderId="10" xfId="0" applyFont="1" applyFill="1" applyBorder="1" applyAlignment="1">
      <alignment horizontal="center" vertical="center" wrapText="1"/>
    </xf>
    <xf numFmtId="14" fontId="12" fillId="4" borderId="10" xfId="0" applyNumberFormat="1" applyFont="1" applyFill="1" applyBorder="1" applyAlignment="1">
      <alignment horizontal="center" vertical="center" wrapText="1"/>
    </xf>
    <xf numFmtId="0" fontId="24" fillId="4" borderId="10" xfId="0" applyFont="1" applyFill="1" applyBorder="1" applyAlignment="1">
      <alignment horizontal="center" vertical="center" wrapText="1"/>
    </xf>
    <xf numFmtId="0" fontId="63" fillId="7" borderId="1" xfId="3" applyFont="1" applyFill="1" applyBorder="1" applyAlignment="1">
      <alignment horizontal="center" vertical="center" wrapText="1"/>
    </xf>
    <xf numFmtId="0" fontId="12" fillId="7" borderId="1" xfId="3" applyFont="1" applyFill="1" applyBorder="1" applyAlignment="1">
      <alignment horizontal="center" vertical="center" textRotation="90" wrapText="1"/>
    </xf>
    <xf numFmtId="0" fontId="52" fillId="27" borderId="3" xfId="4" applyFont="1" applyFill="1" applyBorder="1" applyAlignment="1" applyProtection="1">
      <alignment horizontal="center" vertical="center" textRotation="90" wrapText="1"/>
    </xf>
    <xf numFmtId="0" fontId="4" fillId="3" borderId="1" xfId="4" applyFont="1" applyFill="1" applyBorder="1" applyAlignment="1" applyProtection="1">
      <alignment horizontal="center" vertical="center" wrapText="1"/>
    </xf>
    <xf numFmtId="0" fontId="4" fillId="3" borderId="1" xfId="4" applyFont="1" applyFill="1" applyBorder="1" applyAlignment="1" applyProtection="1">
      <alignment horizontal="left" vertical="center" wrapText="1"/>
    </xf>
    <xf numFmtId="17" fontId="4" fillId="0" borderId="1" xfId="0" applyNumberFormat="1" applyFont="1" applyBorder="1" applyAlignment="1">
      <alignment horizontal="center" vertical="center" wrapText="1"/>
    </xf>
    <xf numFmtId="0" fontId="5" fillId="0" borderId="1" xfId="3" applyFont="1" applyBorder="1" applyAlignment="1">
      <alignment horizontal="left" vertical="center" wrapText="1"/>
    </xf>
    <xf numFmtId="9" fontId="5" fillId="0" borderId="1" xfId="3" applyNumberFormat="1" applyFont="1" applyBorder="1" applyAlignment="1">
      <alignment horizontal="center" vertical="center" wrapText="1"/>
    </xf>
    <xf numFmtId="0" fontId="5" fillId="0" borderId="1" xfId="3" applyFont="1" applyBorder="1" applyAlignment="1">
      <alignment horizontal="center" vertical="center" wrapText="1"/>
    </xf>
    <xf numFmtId="0" fontId="4" fillId="3" borderId="4" xfId="4" applyFont="1" applyFill="1" applyBorder="1" applyAlignment="1" applyProtection="1">
      <alignment horizontal="left" vertical="center" wrapText="1"/>
    </xf>
    <xf numFmtId="0" fontId="55" fillId="27" borderId="3" xfId="4" applyFont="1" applyFill="1" applyBorder="1" applyAlignment="1" applyProtection="1">
      <alignment horizontal="center" vertical="center" textRotation="90" wrapText="1"/>
    </xf>
    <xf numFmtId="0" fontId="65" fillId="3" borderId="0" xfId="0" applyFont="1" applyFill="1" applyAlignment="1">
      <alignment vertical="center" wrapText="1"/>
    </xf>
    <xf numFmtId="0" fontId="4" fillId="0" borderId="1" xfId="4" applyFont="1" applyBorder="1" applyAlignment="1" applyProtection="1">
      <alignment horizontal="center" vertical="center" wrapText="1"/>
    </xf>
    <xf numFmtId="17" fontId="4" fillId="3"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14" fillId="0" borderId="0" xfId="0" applyFont="1"/>
    <xf numFmtId="0" fontId="69" fillId="32" borderId="79" xfId="0" applyFont="1" applyFill="1" applyBorder="1" applyAlignment="1">
      <alignment horizontal="right" vertical="center" wrapText="1"/>
    </xf>
    <xf numFmtId="0" fontId="69" fillId="32" borderId="50" xfId="0" applyFont="1" applyFill="1" applyBorder="1" applyAlignment="1">
      <alignment horizontal="right" vertical="center" wrapText="1"/>
    </xf>
    <xf numFmtId="0" fontId="7" fillId="0" borderId="0" xfId="0" applyFont="1" applyAlignment="1">
      <alignment horizontal="left" vertical="center"/>
    </xf>
    <xf numFmtId="0" fontId="72" fillId="39" borderId="62" xfId="0" applyFont="1" applyFill="1" applyBorder="1" applyAlignment="1">
      <alignment horizontal="center" vertical="center" wrapText="1"/>
    </xf>
    <xf numFmtId="1" fontId="7" fillId="0" borderId="79" xfId="0" applyNumberFormat="1" applyFont="1" applyBorder="1" applyAlignment="1">
      <alignment horizontal="center" vertical="center"/>
    </xf>
    <xf numFmtId="1" fontId="7" fillId="0" borderId="62"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40" borderId="62" xfId="0" applyFont="1" applyFill="1" applyBorder="1" applyAlignment="1">
      <alignment horizontal="center" vertical="center" wrapText="1"/>
    </xf>
    <xf numFmtId="1" fontId="7" fillId="0" borderId="1" xfId="0" applyNumberFormat="1" applyFont="1" applyBorder="1" applyAlignment="1">
      <alignment horizontal="center" vertical="center"/>
    </xf>
    <xf numFmtId="1" fontId="7" fillId="0" borderId="83" xfId="0" applyNumberFormat="1" applyFont="1" applyBorder="1" applyAlignment="1">
      <alignment horizontal="center" vertical="center"/>
    </xf>
    <xf numFmtId="0" fontId="14" fillId="0" borderId="1" xfId="0" applyFont="1" applyBorder="1"/>
    <xf numFmtId="0" fontId="14" fillId="0" borderId="5" xfId="0" applyFont="1" applyBorder="1"/>
    <xf numFmtId="1" fontId="7" fillId="0" borderId="76" xfId="0" applyNumberFormat="1" applyFont="1" applyBorder="1" applyAlignment="1">
      <alignment horizontal="center" vertical="center"/>
    </xf>
    <xf numFmtId="1" fontId="7" fillId="0" borderId="62" xfId="0" applyNumberFormat="1" applyFont="1" applyBorder="1" applyAlignment="1">
      <alignment horizontal="center" vertical="center" wrapText="1"/>
    </xf>
    <xf numFmtId="0" fontId="72" fillId="39" borderId="61" xfId="0" applyFont="1" applyFill="1" applyBorder="1" applyAlignment="1">
      <alignment horizontal="center" vertical="center" wrapText="1"/>
    </xf>
    <xf numFmtId="0" fontId="72" fillId="40" borderId="61" xfId="0" applyFont="1" applyFill="1" applyBorder="1" applyAlignment="1">
      <alignment horizontal="center" vertical="center" wrapText="1"/>
    </xf>
    <xf numFmtId="0" fontId="7" fillId="41" borderId="56" xfId="0" applyFont="1" applyFill="1" applyBorder="1"/>
    <xf numFmtId="0" fontId="7" fillId="41" borderId="50" xfId="0" applyFont="1" applyFill="1" applyBorder="1"/>
    <xf numFmtId="1" fontId="7" fillId="0" borderId="68" xfId="0" applyNumberFormat="1" applyFont="1" applyBorder="1" applyAlignment="1">
      <alignment horizontal="center" vertical="center"/>
    </xf>
    <xf numFmtId="0" fontId="72" fillId="42" borderId="62" xfId="0" applyFont="1" applyFill="1" applyBorder="1" applyAlignment="1">
      <alignment horizontal="center" vertical="center" wrapText="1"/>
    </xf>
    <xf numFmtId="1" fontId="72" fillId="0" borderId="62" xfId="0" applyNumberFormat="1" applyFont="1" applyBorder="1" applyAlignment="1">
      <alignment horizontal="center" vertical="center" wrapText="1"/>
    </xf>
    <xf numFmtId="9" fontId="1" fillId="42" borderId="62" xfId="0" applyNumberFormat="1" applyFont="1" applyFill="1" applyBorder="1" applyAlignment="1">
      <alignment horizontal="center" vertical="center"/>
    </xf>
    <xf numFmtId="9" fontId="7" fillId="42" borderId="62" xfId="0" applyNumberFormat="1" applyFont="1" applyFill="1" applyBorder="1" applyAlignment="1">
      <alignment horizontal="center" vertical="center"/>
    </xf>
    <xf numFmtId="0" fontId="54" fillId="0" borderId="0" xfId="0" applyFont="1" applyAlignment="1">
      <alignment vertical="center" wrapText="1"/>
    </xf>
    <xf numFmtId="0" fontId="45" fillId="0" borderId="0" xfId="0" applyFont="1" applyAlignment="1">
      <alignment horizontal="center"/>
    </xf>
    <xf numFmtId="0" fontId="81" fillId="44" borderId="0" xfId="5" applyFill="1" applyAlignment="1">
      <alignment horizontal="center" vertical="center"/>
    </xf>
    <xf numFmtId="14" fontId="8" fillId="0" borderId="0" xfId="0" applyNumberFormat="1" applyFont="1" applyAlignment="1">
      <alignment horizontal="center" vertical="center" wrapText="1"/>
    </xf>
    <xf numFmtId="0" fontId="27"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2" fillId="3" borderId="1" xfId="0" applyFont="1" applyFill="1" applyBorder="1" applyAlignment="1">
      <alignment horizontal="center" vertical="center" wrapText="1"/>
    </xf>
    <xf numFmtId="0" fontId="82" fillId="3" borderId="1" xfId="0" applyFont="1" applyFill="1" applyBorder="1" applyAlignment="1">
      <alignment horizontal="left" vertical="center" wrapText="1"/>
    </xf>
    <xf numFmtId="0" fontId="27" fillId="3" borderId="1" xfId="0" quotePrefix="1" applyFont="1" applyFill="1" applyBorder="1" applyAlignment="1">
      <alignment horizontal="center" vertical="center" wrapText="1"/>
    </xf>
    <xf numFmtId="0" fontId="48" fillId="3" borderId="1" xfId="0" applyFont="1" applyFill="1" applyBorder="1" applyAlignment="1">
      <alignment horizontal="left" vertical="center" wrapText="1"/>
    </xf>
    <xf numFmtId="0" fontId="0" fillId="0" borderId="0" xfId="0"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wrapText="1"/>
    </xf>
    <xf numFmtId="0" fontId="54" fillId="0" borderId="0" xfId="0" applyFont="1" applyAlignment="1">
      <alignment horizontal="left" vertical="center" wrapText="1"/>
    </xf>
    <xf numFmtId="0" fontId="37" fillId="7" borderId="22"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24" xfId="0" applyFont="1" applyFill="1" applyBorder="1" applyAlignment="1">
      <alignment horizontal="center" vertical="center"/>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42" fillId="4" borderId="32" xfId="0" applyFont="1" applyFill="1" applyBorder="1" applyAlignment="1">
      <alignment wrapText="1"/>
    </xf>
    <xf numFmtId="0" fontId="42" fillId="4" borderId="31" xfId="0" applyFont="1" applyFill="1" applyBorder="1" applyAlignment="1">
      <alignment wrapText="1"/>
    </xf>
    <xf numFmtId="0" fontId="42" fillId="4" borderId="0" xfId="0" applyFont="1" applyFill="1" applyAlignment="1">
      <alignment wrapText="1"/>
    </xf>
    <xf numFmtId="0" fontId="43" fillId="8" borderId="31" xfId="0" applyFont="1" applyFill="1" applyBorder="1" applyAlignment="1">
      <alignment horizontal="center" vertical="center" wrapText="1"/>
    </xf>
    <xf numFmtId="0" fontId="43" fillId="8" borderId="0" xfId="0" applyFont="1" applyFill="1" applyAlignment="1">
      <alignment horizontal="center" vertical="center" wrapText="1"/>
    </xf>
    <xf numFmtId="0" fontId="44" fillId="8" borderId="30" xfId="0" applyFont="1" applyFill="1" applyBorder="1" applyAlignment="1">
      <alignment horizontal="center" vertical="center" wrapText="1"/>
    </xf>
    <xf numFmtId="0" fontId="44" fillId="8" borderId="39" xfId="0" applyFont="1" applyFill="1" applyBorder="1" applyAlignment="1">
      <alignment horizontal="center" vertical="center" wrapText="1"/>
    </xf>
    <xf numFmtId="0" fontId="46" fillId="7" borderId="41" xfId="0" applyFont="1" applyFill="1" applyBorder="1" applyAlignment="1">
      <alignment horizontal="center" vertical="center" textRotation="90" wrapText="1"/>
    </xf>
    <xf numFmtId="0" fontId="46" fillId="7" borderId="7" xfId="0" applyFont="1" applyFill="1" applyBorder="1" applyAlignment="1">
      <alignment horizontal="center" vertical="center" textRotation="90" wrapText="1"/>
    </xf>
    <xf numFmtId="0" fontId="47" fillId="10" borderId="42" xfId="0" applyFont="1" applyFill="1" applyBorder="1" applyAlignment="1">
      <alignment horizontal="center" vertical="center" textRotation="90" wrapText="1"/>
    </xf>
    <xf numFmtId="0" fontId="47" fillId="10" borderId="5" xfId="0" applyFont="1" applyFill="1" applyBorder="1" applyAlignment="1">
      <alignment horizontal="center" vertical="center" textRotation="90" wrapText="1"/>
    </xf>
    <xf numFmtId="0" fontId="47" fillId="10" borderId="1" xfId="0" applyFont="1" applyFill="1" applyBorder="1" applyAlignment="1">
      <alignment horizontal="center" vertical="center" textRotation="90" wrapText="1"/>
    </xf>
    <xf numFmtId="0" fontId="48" fillId="0" borderId="4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 xfId="0" quotePrefix="1" applyFont="1" applyBorder="1" applyAlignment="1">
      <alignment horizontal="center" vertical="center" wrapText="1"/>
    </xf>
    <xf numFmtId="9" fontId="26" fillId="12" borderId="3" xfId="0" applyNumberFormat="1" applyFont="1" applyFill="1" applyBorder="1" applyAlignment="1">
      <alignment horizontal="center" vertical="center"/>
    </xf>
    <xf numFmtId="9" fontId="26" fillId="12" borderId="10" xfId="0" applyNumberFormat="1" applyFont="1" applyFill="1" applyBorder="1" applyAlignment="1">
      <alignment horizontal="center" vertical="center"/>
    </xf>
    <xf numFmtId="9" fontId="50" fillId="0" borderId="3" xfId="0" applyNumberFormat="1" applyFont="1" applyBorder="1" applyAlignment="1">
      <alignment horizontal="center" vertical="center"/>
    </xf>
    <xf numFmtId="9" fontId="50" fillId="0" borderId="10" xfId="0" applyNumberFormat="1" applyFont="1" applyBorder="1" applyAlignment="1">
      <alignment horizontal="center" vertical="center"/>
    </xf>
    <xf numFmtId="9" fontId="50" fillId="0" borderId="5" xfId="0" applyNumberFormat="1" applyFont="1" applyBorder="1" applyAlignment="1">
      <alignment horizontal="center" vertical="center"/>
    </xf>
    <xf numFmtId="0" fontId="49" fillId="6" borderId="1" xfId="0" applyFont="1" applyFill="1" applyBorder="1" applyAlignment="1">
      <alignment horizontal="center" vertical="center"/>
    </xf>
    <xf numFmtId="0" fontId="15" fillId="6" borderId="1" xfId="0" applyFont="1" applyFill="1" applyBorder="1"/>
    <xf numFmtId="9" fontId="48" fillId="0" borderId="3" xfId="0" applyNumberFormat="1" applyFont="1" applyBorder="1" applyAlignment="1">
      <alignment horizontal="center" vertical="center" wrapText="1"/>
    </xf>
    <xf numFmtId="9" fontId="48" fillId="0" borderId="10" xfId="0" applyNumberFormat="1" applyFont="1" applyBorder="1" applyAlignment="1">
      <alignment horizontal="center" vertical="center" wrapText="1"/>
    </xf>
    <xf numFmtId="9" fontId="48" fillId="0" borderId="3" xfId="2" applyFont="1" applyBorder="1" applyAlignment="1">
      <alignment horizontal="center" vertical="center" wrapText="1"/>
    </xf>
    <xf numFmtId="9" fontId="48" fillId="0" borderId="10" xfId="2" applyFont="1" applyBorder="1" applyAlignment="1">
      <alignment horizontal="center" vertical="center" wrapText="1"/>
    </xf>
    <xf numFmtId="0" fontId="49" fillId="11" borderId="1" xfId="0" applyFont="1" applyFill="1" applyBorder="1" applyAlignment="1">
      <alignment horizontal="center" vertical="center"/>
    </xf>
    <xf numFmtId="0" fontId="15" fillId="11" borderId="1" xfId="0" applyFont="1" applyFill="1" applyBorder="1"/>
    <xf numFmtId="9" fontId="48" fillId="0" borderId="5" xfId="2" applyFont="1" applyBorder="1" applyAlignment="1">
      <alignment horizontal="center" vertical="center" wrapText="1"/>
    </xf>
    <xf numFmtId="0" fontId="47" fillId="14" borderId="3" xfId="0" applyFont="1" applyFill="1" applyBorder="1" applyAlignment="1">
      <alignment horizontal="center" vertical="center" textRotation="90" wrapText="1"/>
    </xf>
    <xf numFmtId="0" fontId="47" fillId="14" borderId="10" xfId="0" applyFont="1" applyFill="1" applyBorder="1" applyAlignment="1">
      <alignment horizontal="center" vertical="center" textRotation="90" wrapText="1"/>
    </xf>
    <xf numFmtId="0" fontId="47" fillId="14" borderId="5" xfId="0" applyFont="1" applyFill="1" applyBorder="1" applyAlignment="1">
      <alignment horizontal="center" vertical="center" textRotation="90" wrapText="1"/>
    </xf>
    <xf numFmtId="0" fontId="47" fillId="13" borderId="3" xfId="0" applyFont="1" applyFill="1" applyBorder="1" applyAlignment="1">
      <alignment horizontal="center" vertical="center" textRotation="90" wrapText="1"/>
    </xf>
    <xf numFmtId="0" fontId="47" fillId="13" borderId="5" xfId="0" applyFont="1" applyFill="1" applyBorder="1" applyAlignment="1">
      <alignment horizontal="center" vertical="center" textRotation="90" wrapText="1"/>
    </xf>
    <xf numFmtId="9" fontId="26" fillId="12" borderId="5" xfId="0" applyNumberFormat="1" applyFont="1" applyFill="1" applyBorder="1" applyAlignment="1">
      <alignment horizontal="center" vertical="center"/>
    </xf>
    <xf numFmtId="9" fontId="48" fillId="0" borderId="5" xfId="0" applyNumberFormat="1" applyFont="1" applyBorder="1" applyAlignment="1">
      <alignment horizontal="center" vertical="center" wrapText="1"/>
    </xf>
    <xf numFmtId="9" fontId="48" fillId="0" borderId="1" xfId="2" applyFont="1" applyBorder="1" applyAlignment="1">
      <alignment horizontal="center" vertical="center" wrapText="1"/>
    </xf>
    <xf numFmtId="0" fontId="49" fillId="11" borderId="2" xfId="0" applyFont="1" applyFill="1" applyBorder="1" applyAlignment="1">
      <alignment horizontal="center" vertical="center"/>
    </xf>
    <xf numFmtId="0" fontId="49" fillId="11" borderId="4" xfId="0" applyFont="1" applyFill="1" applyBorder="1" applyAlignment="1">
      <alignment horizontal="center" vertical="center"/>
    </xf>
    <xf numFmtId="0" fontId="47" fillId="16" borderId="3" xfId="0" applyFont="1" applyFill="1" applyBorder="1" applyAlignment="1">
      <alignment horizontal="center" vertical="center" textRotation="90" wrapText="1"/>
    </xf>
    <xf numFmtId="0" fontId="47" fillId="16" borderId="10" xfId="0" applyFont="1" applyFill="1" applyBorder="1" applyAlignment="1">
      <alignment horizontal="center" vertical="center" textRotation="90" wrapText="1"/>
    </xf>
    <xf numFmtId="0" fontId="47" fillId="16" borderId="5" xfId="0" applyFont="1" applyFill="1" applyBorder="1" applyAlignment="1">
      <alignment horizontal="center" vertical="center" textRotation="90" wrapText="1"/>
    </xf>
    <xf numFmtId="0" fontId="47" fillId="15" borderId="3" xfId="0" applyFont="1" applyFill="1" applyBorder="1" applyAlignment="1">
      <alignment horizontal="center" vertical="center" textRotation="90" wrapText="1"/>
    </xf>
    <xf numFmtId="0" fontId="47" fillId="15" borderId="10" xfId="0" applyFont="1" applyFill="1" applyBorder="1" applyAlignment="1">
      <alignment horizontal="center" vertical="center" textRotation="90" wrapText="1"/>
    </xf>
    <xf numFmtId="0" fontId="47" fillId="15" borderId="5" xfId="0" applyFont="1" applyFill="1" applyBorder="1" applyAlignment="1">
      <alignment horizontal="center" vertical="center" textRotation="90" wrapText="1"/>
    </xf>
    <xf numFmtId="0" fontId="47" fillId="18" borderId="3" xfId="0" applyFont="1" applyFill="1" applyBorder="1" applyAlignment="1">
      <alignment horizontal="center" vertical="center" textRotation="90" wrapText="1"/>
    </xf>
    <xf numFmtId="0" fontId="47" fillId="18" borderId="10" xfId="0" applyFont="1" applyFill="1" applyBorder="1" applyAlignment="1">
      <alignment horizontal="center" vertical="center" textRotation="90" wrapText="1"/>
    </xf>
    <xf numFmtId="0" fontId="47" fillId="17" borderId="3" xfId="0" applyFont="1" applyFill="1" applyBorder="1" applyAlignment="1">
      <alignment horizontal="center" vertical="center" textRotation="90" wrapText="1"/>
    </xf>
    <xf numFmtId="0" fontId="47" fillId="17" borderId="10" xfId="0" applyFont="1" applyFill="1" applyBorder="1" applyAlignment="1">
      <alignment horizontal="center" vertical="center" textRotation="90" wrapText="1"/>
    </xf>
    <xf numFmtId="0" fontId="47" fillId="19" borderId="3" xfId="0" applyFont="1" applyFill="1" applyBorder="1" applyAlignment="1">
      <alignment horizontal="center" vertical="center" textRotation="90" wrapText="1"/>
    </xf>
    <xf numFmtId="0" fontId="47" fillId="19" borderId="10" xfId="0" applyFont="1" applyFill="1" applyBorder="1" applyAlignment="1">
      <alignment horizontal="center" vertical="center" textRotation="90" wrapText="1"/>
    </xf>
    <xf numFmtId="0" fontId="47" fillId="19" borderId="5" xfId="0" applyFont="1" applyFill="1" applyBorder="1" applyAlignment="1">
      <alignment horizontal="center" vertical="center" textRotation="90" wrapText="1"/>
    </xf>
    <xf numFmtId="0" fontId="47" fillId="20" borderId="3" xfId="0" applyFont="1" applyFill="1" applyBorder="1" applyAlignment="1">
      <alignment horizontal="center" vertical="center" textRotation="90" wrapText="1"/>
    </xf>
    <xf numFmtId="0" fontId="47" fillId="20" borderId="10" xfId="0" applyFont="1" applyFill="1" applyBorder="1" applyAlignment="1">
      <alignment horizontal="center" vertical="center" textRotation="90" wrapText="1"/>
    </xf>
    <xf numFmtId="0" fontId="47" fillId="20" borderId="5" xfId="0" applyFont="1" applyFill="1" applyBorder="1" applyAlignment="1">
      <alignment horizontal="center" vertical="center" textRotation="90" wrapText="1"/>
    </xf>
    <xf numFmtId="0" fontId="51" fillId="0" borderId="1" xfId="0" applyFont="1" applyBorder="1" applyAlignment="1">
      <alignment horizontal="center" vertical="center" wrapText="1"/>
    </xf>
    <xf numFmtId="0" fontId="47" fillId="10" borderId="3" xfId="0" applyFont="1" applyFill="1" applyBorder="1" applyAlignment="1">
      <alignment horizontal="center" vertical="center" textRotation="90" wrapText="1"/>
    </xf>
    <xf numFmtId="0" fontId="47" fillId="10" borderId="10" xfId="0" applyFont="1" applyFill="1" applyBorder="1" applyAlignment="1">
      <alignment horizontal="center" vertical="center" textRotation="90" wrapText="1"/>
    </xf>
    <xf numFmtId="0" fontId="47" fillId="21" borderId="3" xfId="0" applyFont="1" applyFill="1" applyBorder="1" applyAlignment="1">
      <alignment horizontal="center" vertical="center" textRotation="90" wrapText="1"/>
    </xf>
    <xf numFmtId="0" fontId="47" fillId="21" borderId="10" xfId="0" applyFont="1" applyFill="1" applyBorder="1" applyAlignment="1">
      <alignment horizontal="center" vertical="center" textRotation="90" wrapText="1"/>
    </xf>
    <xf numFmtId="0" fontId="47" fillId="21" borderId="5" xfId="0" applyFont="1" applyFill="1" applyBorder="1" applyAlignment="1">
      <alignment horizontal="center" vertical="center" textRotation="90" wrapText="1"/>
    </xf>
    <xf numFmtId="0" fontId="47" fillId="18" borderId="5" xfId="0" applyFont="1" applyFill="1" applyBorder="1" applyAlignment="1">
      <alignment horizontal="center" vertical="center" textRotation="90" wrapText="1"/>
    </xf>
    <xf numFmtId="0" fontId="51" fillId="0" borderId="3" xfId="0" applyFont="1" applyBorder="1" applyAlignment="1">
      <alignment horizontal="center" vertical="center" wrapText="1"/>
    </xf>
    <xf numFmtId="0" fontId="51" fillId="0" borderId="5"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52" fillId="10" borderId="44" xfId="0" applyFont="1" applyFill="1" applyBorder="1" applyAlignment="1">
      <alignment horizontal="center" vertical="center" textRotation="90" wrapText="1"/>
    </xf>
    <xf numFmtId="0" fontId="52" fillId="10" borderId="8" xfId="0" applyFont="1" applyFill="1" applyBorder="1" applyAlignment="1">
      <alignment horizontal="center" vertical="center" textRotation="90" wrapText="1"/>
    </xf>
    <xf numFmtId="0" fontId="52" fillId="10" borderId="0" xfId="0" applyFont="1" applyFill="1" applyAlignment="1">
      <alignment horizontal="center" vertical="center" textRotation="90" wrapText="1"/>
    </xf>
    <xf numFmtId="0" fontId="52" fillId="10" borderId="7" xfId="0" applyFont="1" applyFill="1" applyBorder="1" applyAlignment="1">
      <alignment horizontal="center" vertical="center" textRotation="90" wrapText="1"/>
    </xf>
    <xf numFmtId="0" fontId="52" fillId="10" borderId="45" xfId="0" applyFont="1" applyFill="1" applyBorder="1" applyAlignment="1">
      <alignment horizontal="center" vertical="center" textRotation="90" wrapText="1"/>
    </xf>
    <xf numFmtId="0" fontId="52" fillId="10" borderId="9" xfId="0" applyFont="1" applyFill="1" applyBorder="1" applyAlignment="1">
      <alignment horizontal="center" vertical="center" textRotation="90"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53" fillId="22" borderId="44" xfId="0" applyFont="1" applyFill="1" applyBorder="1" applyAlignment="1">
      <alignment horizontal="center" vertical="center" textRotation="90" wrapText="1"/>
    </xf>
    <xf numFmtId="0" fontId="53" fillId="22" borderId="8" xfId="0" applyFont="1" applyFill="1" applyBorder="1" applyAlignment="1">
      <alignment horizontal="center" vertical="center" textRotation="90" wrapText="1"/>
    </xf>
    <xf numFmtId="0" fontId="53" fillId="22" borderId="0" xfId="0" applyFont="1" applyFill="1" applyAlignment="1">
      <alignment horizontal="center" vertical="center" textRotation="90" wrapText="1"/>
    </xf>
    <xf numFmtId="0" fontId="53" fillId="22" borderId="7" xfId="0" applyFont="1" applyFill="1" applyBorder="1" applyAlignment="1">
      <alignment horizontal="center" vertical="center" textRotation="90" wrapText="1"/>
    </xf>
    <xf numFmtId="9" fontId="51" fillId="0" borderId="3" xfId="0" applyNumberFormat="1" applyFont="1" applyBorder="1" applyAlignment="1">
      <alignment horizontal="center" vertical="center" wrapText="1"/>
    </xf>
    <xf numFmtId="9" fontId="51" fillId="0" borderId="5" xfId="0" applyNumberFormat="1" applyFont="1" applyBorder="1" applyAlignment="1">
      <alignment horizontal="center" vertical="center" wrapText="1"/>
    </xf>
    <xf numFmtId="0" fontId="45" fillId="0" borderId="2"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4" xfId="0" applyFont="1" applyBorder="1" applyAlignment="1">
      <alignment horizontal="center" vertical="center" wrapText="1"/>
    </xf>
    <xf numFmtId="0" fontId="15" fillId="0" borderId="0" xfId="0" applyFont="1"/>
    <xf numFmtId="0" fontId="26" fillId="0" borderId="0" xfId="0" applyFont="1" applyAlignment="1">
      <alignment horizontal="center" vertical="center" wrapText="1"/>
    </xf>
    <xf numFmtId="0" fontId="49" fillId="23" borderId="49" xfId="0" applyFont="1" applyFill="1" applyBorder="1" applyAlignment="1">
      <alignment horizontal="center" vertical="center" wrapText="1"/>
    </xf>
    <xf numFmtId="0" fontId="49" fillId="23" borderId="1" xfId="0" applyFont="1" applyFill="1" applyBorder="1" applyAlignment="1">
      <alignment horizontal="center" vertical="center" wrapText="1"/>
    </xf>
    <xf numFmtId="0" fontId="49" fillId="23" borderId="52" xfId="0" applyFont="1" applyFill="1" applyBorder="1" applyAlignment="1">
      <alignment horizontal="center" vertical="center" wrapText="1"/>
    </xf>
    <xf numFmtId="0" fontId="49" fillId="23" borderId="53" xfId="0" applyFont="1" applyFill="1" applyBorder="1" applyAlignment="1">
      <alignment horizontal="center" vertical="center" wrapText="1"/>
    </xf>
    <xf numFmtId="0" fontId="49" fillId="6" borderId="8" xfId="0" applyFont="1" applyFill="1" applyBorder="1" applyAlignment="1">
      <alignment horizontal="center" vertical="center"/>
    </xf>
    <xf numFmtId="0" fontId="15" fillId="6" borderId="3" xfId="0" applyFont="1" applyFill="1" applyBorder="1"/>
    <xf numFmtId="0" fontId="49" fillId="11" borderId="46" xfId="0" applyFont="1" applyFill="1" applyBorder="1" applyAlignment="1">
      <alignment horizontal="center" vertical="center"/>
    </xf>
    <xf numFmtId="0" fontId="49" fillId="25" borderId="69" xfId="0" applyFont="1" applyFill="1" applyBorder="1" applyAlignment="1">
      <alignment horizontal="center" vertical="center" wrapText="1"/>
    </xf>
    <xf numFmtId="0" fontId="49" fillId="25" borderId="8" xfId="0" applyFont="1" applyFill="1" applyBorder="1" applyAlignment="1">
      <alignment horizontal="center" vertical="center" wrapText="1"/>
    </xf>
    <xf numFmtId="0" fontId="49" fillId="25" borderId="70" xfId="0" applyFont="1" applyFill="1" applyBorder="1" applyAlignment="1">
      <alignment horizontal="center" vertical="center" wrapText="1"/>
    </xf>
    <xf numFmtId="0" fontId="49" fillId="25" borderId="9"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59" xfId="0" applyFont="1" applyFill="1" applyBorder="1" applyAlignment="1">
      <alignment horizontal="center" vertical="center"/>
    </xf>
    <xf numFmtId="0" fontId="55" fillId="25" borderId="1" xfId="0" applyFont="1" applyFill="1" applyBorder="1" applyAlignment="1">
      <alignment horizontal="center" vertical="center"/>
    </xf>
    <xf numFmtId="0" fontId="15" fillId="23" borderId="1" xfId="0" applyFont="1" applyFill="1" applyBorder="1"/>
    <xf numFmtId="0" fontId="57" fillId="0" borderId="63" xfId="0" applyFont="1" applyBorder="1" applyAlignment="1">
      <alignment horizontal="center" vertical="center"/>
    </xf>
    <xf numFmtId="0" fontId="57" fillId="0" borderId="64" xfId="0" applyFont="1" applyBorder="1" applyAlignment="1">
      <alignment horizontal="center" vertical="center"/>
    </xf>
    <xf numFmtId="0" fontId="57" fillId="0" borderId="65" xfId="0" applyFont="1" applyBorder="1" applyAlignment="1">
      <alignment horizontal="center" vertical="center"/>
    </xf>
    <xf numFmtId="0" fontId="49" fillId="25" borderId="1" xfId="0" applyFont="1" applyFill="1" applyBorder="1" applyAlignment="1">
      <alignment horizontal="center" vertical="center" wrapText="1"/>
    </xf>
    <xf numFmtId="0" fontId="58" fillId="23" borderId="1" xfId="0" applyFont="1" applyFill="1" applyBorder="1"/>
    <xf numFmtId="0" fontId="55" fillId="0" borderId="0" xfId="0" applyFont="1" applyAlignment="1">
      <alignment horizontal="center" vertical="center"/>
    </xf>
    <xf numFmtId="0" fontId="57" fillId="0" borderId="0" xfId="0" applyFont="1" applyAlignment="1">
      <alignment horizontal="center" vertical="center"/>
    </xf>
    <xf numFmtId="0" fontId="49" fillId="25" borderId="3" xfId="0" applyFont="1" applyFill="1" applyBorder="1" applyAlignment="1">
      <alignment horizontal="center" vertical="center" wrapText="1"/>
    </xf>
    <xf numFmtId="0" fontId="58" fillId="23" borderId="3" xfId="0" applyFont="1" applyFill="1" applyBorder="1"/>
    <xf numFmtId="0" fontId="60" fillId="4" borderId="71" xfId="0" applyFont="1" applyFill="1" applyBorder="1" applyAlignment="1">
      <alignment horizontal="center" vertical="center" wrapText="1"/>
    </xf>
    <xf numFmtId="0" fontId="60" fillId="4" borderId="0" xfId="0" applyFont="1" applyFill="1" applyAlignment="1">
      <alignment horizontal="center" vertical="center" wrapText="1"/>
    </xf>
    <xf numFmtId="0" fontId="61" fillId="3" borderId="71" xfId="0" applyFont="1" applyFill="1" applyBorder="1" applyAlignment="1">
      <alignment horizontal="center" vertical="center" wrapText="1"/>
    </xf>
    <xf numFmtId="0" fontId="61" fillId="3" borderId="0" xfId="0" applyFont="1" applyFill="1" applyAlignment="1">
      <alignment horizontal="center" vertical="center" wrapText="1"/>
    </xf>
    <xf numFmtId="0" fontId="24" fillId="4" borderId="7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55" fillId="26" borderId="1" xfId="4" applyFont="1" applyFill="1" applyBorder="1" applyAlignment="1" applyProtection="1">
      <alignment horizontal="center" vertical="center" textRotation="90" wrapText="1"/>
    </xf>
    <xf numFmtId="0" fontId="52" fillId="27" borderId="3" xfId="4" applyFont="1" applyFill="1" applyBorder="1" applyAlignment="1" applyProtection="1">
      <alignment horizontal="center" vertical="center" textRotation="90" wrapText="1"/>
    </xf>
    <xf numFmtId="0" fontId="52" fillId="27" borderId="10" xfId="4" applyFont="1" applyFill="1" applyBorder="1" applyAlignment="1" applyProtection="1">
      <alignment horizontal="center" vertical="center" textRotation="90" wrapText="1"/>
    </xf>
    <xf numFmtId="0" fontId="55" fillId="27" borderId="1" xfId="4" applyFont="1" applyFill="1" applyBorder="1" applyAlignment="1" applyProtection="1">
      <alignment horizontal="center" vertical="center" textRotation="90" wrapText="1"/>
    </xf>
    <xf numFmtId="0" fontId="55" fillId="27" borderId="10" xfId="4" applyFont="1" applyFill="1" applyBorder="1" applyAlignment="1" applyProtection="1">
      <alignment horizontal="center" vertical="center" textRotation="90" wrapText="1"/>
    </xf>
    <xf numFmtId="0" fontId="55" fillId="28" borderId="69" xfId="4" applyFont="1" applyFill="1" applyBorder="1" applyAlignment="1" applyProtection="1">
      <alignment horizontal="center" vertical="center" textRotation="90" wrapText="1"/>
    </xf>
    <xf numFmtId="0" fontId="55" fillId="28" borderId="72" xfId="4" applyFont="1" applyFill="1" applyBorder="1" applyAlignment="1" applyProtection="1">
      <alignment horizontal="center" vertical="center" textRotation="90" wrapText="1"/>
    </xf>
    <xf numFmtId="0" fontId="55" fillId="27" borderId="3" xfId="4" applyFont="1" applyFill="1" applyBorder="1" applyAlignment="1" applyProtection="1">
      <alignment horizontal="center" vertical="center" textRotation="90" wrapText="1"/>
    </xf>
    <xf numFmtId="0" fontId="55" fillId="27" borderId="5" xfId="4" applyFont="1" applyFill="1" applyBorder="1" applyAlignment="1" applyProtection="1">
      <alignment horizontal="center" vertical="center" textRotation="90" wrapText="1"/>
    </xf>
    <xf numFmtId="0" fontId="55" fillId="29" borderId="3" xfId="4" applyFont="1" applyFill="1" applyBorder="1" applyAlignment="1" applyProtection="1">
      <alignment horizontal="center" vertical="center" textRotation="90" wrapText="1"/>
    </xf>
    <xf numFmtId="0" fontId="55" fillId="29" borderId="5" xfId="4" applyFont="1" applyFill="1" applyBorder="1" applyAlignment="1" applyProtection="1">
      <alignment horizontal="center" vertical="center" textRotation="90" wrapText="1"/>
    </xf>
    <xf numFmtId="0" fontId="55" fillId="30" borderId="69" xfId="4" applyFont="1" applyFill="1" applyBorder="1" applyAlignment="1" applyProtection="1">
      <alignment horizontal="center" vertical="center" textRotation="90" wrapText="1"/>
    </xf>
    <xf numFmtId="0" fontId="55" fillId="30" borderId="8" xfId="4" applyFont="1" applyFill="1" applyBorder="1" applyAlignment="1" applyProtection="1">
      <alignment horizontal="center" vertical="center" textRotation="90" wrapText="1"/>
    </xf>
    <xf numFmtId="0" fontId="55" fillId="30" borderId="70" xfId="4" applyFont="1" applyFill="1" applyBorder="1" applyAlignment="1" applyProtection="1">
      <alignment horizontal="center" vertical="center" textRotation="90" wrapText="1"/>
    </xf>
    <xf numFmtId="0" fontId="55" fillId="30" borderId="9" xfId="4" applyFont="1" applyFill="1" applyBorder="1" applyAlignment="1" applyProtection="1">
      <alignment horizontal="center" vertical="center" textRotation="90" wrapText="1"/>
    </xf>
    <xf numFmtId="0" fontId="55" fillId="31" borderId="69" xfId="4" applyFont="1" applyFill="1" applyBorder="1" applyAlignment="1" applyProtection="1">
      <alignment horizontal="center" vertical="center" textRotation="90" wrapText="1"/>
    </xf>
    <xf numFmtId="0" fontId="55" fillId="31" borderId="8" xfId="4" applyFont="1" applyFill="1" applyBorder="1" applyAlignment="1" applyProtection="1">
      <alignment horizontal="center" vertical="center" textRotation="90" wrapText="1"/>
    </xf>
    <xf numFmtId="0" fontId="55" fillId="31" borderId="72" xfId="4" applyFont="1" applyFill="1" applyBorder="1" applyAlignment="1" applyProtection="1">
      <alignment horizontal="center" vertical="center" textRotation="90" wrapText="1"/>
    </xf>
    <xf numFmtId="0" fontId="55" fillId="31" borderId="7" xfId="4" applyFont="1" applyFill="1" applyBorder="1" applyAlignment="1" applyProtection="1">
      <alignment horizontal="center" vertical="center" textRotation="90" wrapText="1"/>
    </xf>
    <xf numFmtId="0" fontId="55" fillId="31" borderId="70" xfId="4" applyFont="1" applyFill="1" applyBorder="1" applyAlignment="1" applyProtection="1">
      <alignment horizontal="center" vertical="center" textRotation="90" wrapText="1"/>
    </xf>
    <xf numFmtId="0" fontId="55" fillId="31" borderId="9" xfId="4" applyFont="1" applyFill="1" applyBorder="1" applyAlignment="1" applyProtection="1">
      <alignment horizontal="center" vertical="center" textRotation="90" wrapText="1"/>
    </xf>
    <xf numFmtId="0" fontId="71" fillId="0" borderId="79" xfId="0" applyFont="1" applyBorder="1" applyAlignment="1">
      <alignment horizontal="center" vertical="center" wrapText="1"/>
    </xf>
    <xf numFmtId="0" fontId="71" fillId="0" borderId="50" xfId="0" applyFont="1" applyBorder="1"/>
    <xf numFmtId="0" fontId="71" fillId="0" borderId="61" xfId="0" applyFont="1" applyBorder="1"/>
    <xf numFmtId="0" fontId="70" fillId="33" borderId="79" xfId="0" applyFont="1" applyFill="1" applyBorder="1" applyAlignment="1">
      <alignment horizontal="center" vertical="center"/>
    </xf>
    <xf numFmtId="0" fontId="7" fillId="0" borderId="50" xfId="0" applyFont="1" applyBorder="1"/>
    <xf numFmtId="0" fontId="7" fillId="0" borderId="61" xfId="0" applyFont="1" applyBorder="1"/>
    <xf numFmtId="0" fontId="70" fillId="33" borderId="79" xfId="0" applyFont="1" applyFill="1" applyBorder="1" applyAlignment="1">
      <alignment horizontal="center" vertical="center" wrapText="1"/>
    </xf>
    <xf numFmtId="0" fontId="72" fillId="34" borderId="79" xfId="0" applyFont="1" applyFill="1" applyBorder="1" applyAlignment="1">
      <alignment horizontal="center" vertical="center" wrapText="1"/>
    </xf>
    <xf numFmtId="0" fontId="66" fillId="0" borderId="73" xfId="0" applyFont="1" applyBorder="1" applyAlignment="1">
      <alignment horizontal="center" vertical="center" wrapText="1"/>
    </xf>
    <xf numFmtId="0" fontId="67" fillId="0" borderId="74" xfId="0" applyFont="1" applyBorder="1"/>
    <xf numFmtId="0" fontId="67" fillId="0" borderId="67" xfId="0" applyFont="1" applyBorder="1"/>
    <xf numFmtId="0" fontId="67" fillId="0" borderId="75" xfId="0" applyFont="1" applyBorder="1"/>
    <xf numFmtId="0" fontId="67" fillId="0" borderId="56" xfId="0" applyFont="1" applyBorder="1"/>
    <xf numFmtId="0" fontId="67" fillId="0" borderId="76" xfId="0" applyFont="1" applyBorder="1"/>
    <xf numFmtId="0" fontId="7" fillId="0" borderId="77" xfId="0" applyFont="1" applyBorder="1" applyAlignment="1">
      <alignment horizontal="center" wrapText="1"/>
    </xf>
    <xf numFmtId="0" fontId="14" fillId="0" borderId="0" xfId="0" applyFont="1"/>
    <xf numFmtId="0" fontId="7" fillId="0" borderId="78" xfId="0" applyFont="1" applyBorder="1"/>
    <xf numFmtId="0" fontId="68" fillId="32" borderId="79" xfId="0" applyFont="1" applyFill="1" applyBorder="1" applyAlignment="1">
      <alignment horizontal="center" vertical="center" wrapText="1"/>
    </xf>
    <xf numFmtId="0" fontId="68" fillId="32" borderId="50" xfId="0" applyFont="1" applyFill="1" applyBorder="1" applyAlignment="1">
      <alignment horizontal="center" vertical="center" wrapText="1"/>
    </xf>
    <xf numFmtId="0" fontId="68" fillId="32" borderId="61" xfId="0" applyFont="1" applyFill="1" applyBorder="1" applyAlignment="1">
      <alignment horizontal="center" vertical="center" wrapText="1"/>
    </xf>
    <xf numFmtId="17" fontId="70" fillId="35" borderId="68" xfId="0" applyNumberFormat="1" applyFont="1" applyFill="1" applyBorder="1" applyAlignment="1">
      <alignment horizontal="center" vertical="center"/>
    </xf>
    <xf numFmtId="0" fontId="7" fillId="37" borderId="83" xfId="0" applyFont="1" applyFill="1" applyBorder="1"/>
    <xf numFmtId="17" fontId="70" fillId="36" borderId="68" xfId="0" applyNumberFormat="1" applyFont="1" applyFill="1" applyBorder="1" applyAlignment="1">
      <alignment horizontal="center" vertical="center"/>
    </xf>
    <xf numFmtId="0" fontId="7" fillId="38" borderId="83" xfId="0" applyFont="1" applyFill="1" applyBorder="1"/>
    <xf numFmtId="17" fontId="70" fillId="33" borderId="68" xfId="0" applyNumberFormat="1" applyFont="1" applyFill="1" applyBorder="1" applyAlignment="1">
      <alignment horizontal="center" vertical="center"/>
    </xf>
    <xf numFmtId="0" fontId="7" fillId="0" borderId="83" xfId="0" applyFont="1" applyBorder="1"/>
    <xf numFmtId="17" fontId="70" fillId="33" borderId="68" xfId="0" applyNumberFormat="1" applyFont="1" applyFill="1" applyBorder="1" applyAlignment="1">
      <alignment horizontal="center" vertical="center" wrapText="1"/>
    </xf>
    <xf numFmtId="17" fontId="70" fillId="33" borderId="80" xfId="0" applyNumberFormat="1" applyFont="1" applyFill="1" applyBorder="1" applyAlignment="1">
      <alignment horizontal="center" vertical="center" wrapText="1"/>
    </xf>
    <xf numFmtId="0" fontId="7" fillId="0" borderId="80" xfId="0" applyFont="1" applyBorder="1"/>
    <xf numFmtId="17" fontId="70" fillId="33" borderId="73" xfId="0" applyNumberFormat="1" applyFont="1" applyFill="1" applyBorder="1" applyAlignment="1">
      <alignment horizontal="center" vertical="center" wrapText="1"/>
    </xf>
    <xf numFmtId="0" fontId="7" fillId="0" borderId="67" xfId="0" applyFont="1" applyBorder="1"/>
    <xf numFmtId="0" fontId="7" fillId="0" borderId="81" xfId="0" applyFont="1" applyBorder="1"/>
    <xf numFmtId="0" fontId="7" fillId="0" borderId="82" xfId="0" applyFont="1" applyBorder="1"/>
    <xf numFmtId="0" fontId="7" fillId="0" borderId="75" xfId="0" applyFont="1" applyBorder="1"/>
    <xf numFmtId="0" fontId="7" fillId="0" borderId="76" xfId="0" applyFont="1" applyBorder="1"/>
    <xf numFmtId="0" fontId="7" fillId="0" borderId="68" xfId="0" applyFont="1" applyBorder="1" applyAlignment="1">
      <alignment horizontal="center" vertical="center" wrapText="1"/>
    </xf>
    <xf numFmtId="0" fontId="7" fillId="0" borderId="83" xfId="0" applyFont="1" applyBorder="1" applyAlignment="1">
      <alignment horizontal="center" vertical="center" wrapText="1"/>
    </xf>
    <xf numFmtId="0" fontId="72" fillId="0" borderId="80" xfId="0" applyFont="1" applyBorder="1" applyAlignment="1">
      <alignment horizontal="center" vertical="center" wrapText="1"/>
    </xf>
    <xf numFmtId="0" fontId="7" fillId="0" borderId="68" xfId="0" applyFont="1" applyBorder="1" applyAlignment="1">
      <alignment horizontal="left" vertical="center" wrapText="1"/>
    </xf>
    <xf numFmtId="9" fontId="7" fillId="0" borderId="68" xfId="0" applyNumberFormat="1" applyFont="1" applyBorder="1" applyAlignment="1">
      <alignment horizontal="center" vertical="center"/>
    </xf>
    <xf numFmtId="17" fontId="78" fillId="0" borderId="68" xfId="0" applyNumberFormat="1" applyFont="1" applyBorder="1" applyAlignment="1">
      <alignment horizontal="center" vertical="center" wrapText="1"/>
    </xf>
    <xf numFmtId="1" fontId="7" fillId="0" borderId="79" xfId="0" applyNumberFormat="1" applyFont="1" applyBorder="1" applyAlignment="1">
      <alignment horizontal="center" vertical="center" wrapText="1"/>
    </xf>
    <xf numFmtId="17" fontId="70" fillId="33" borderId="75" xfId="0" applyNumberFormat="1" applyFont="1" applyFill="1" applyBorder="1" applyAlignment="1">
      <alignment horizontal="center" vertical="center" wrapText="1"/>
    </xf>
    <xf numFmtId="17" fontId="70" fillId="33" borderId="56" xfId="0" applyNumberFormat="1" applyFont="1" applyFill="1" applyBorder="1" applyAlignment="1">
      <alignment horizontal="center" vertical="center" wrapText="1"/>
    </xf>
    <xf numFmtId="17" fontId="70" fillId="33" borderId="0" xfId="0" applyNumberFormat="1" applyFont="1" applyFill="1" applyAlignment="1">
      <alignment horizontal="center" vertical="center" wrapText="1"/>
    </xf>
    <xf numFmtId="17" fontId="70" fillId="33" borderId="76" xfId="0" applyNumberFormat="1" applyFont="1" applyFill="1" applyBorder="1" applyAlignment="1">
      <alignment horizontal="center" vertical="center" wrapText="1"/>
    </xf>
    <xf numFmtId="0" fontId="77" fillId="0" borderId="68" xfId="0" applyFont="1" applyBorder="1" applyAlignment="1">
      <alignment horizontal="center" vertical="center" wrapText="1"/>
    </xf>
    <xf numFmtId="0" fontId="77" fillId="0" borderId="80" xfId="0" applyFont="1" applyBorder="1" applyAlignment="1">
      <alignment horizontal="center" vertical="center" wrapText="1"/>
    </xf>
    <xf numFmtId="0" fontId="77" fillId="0" borderId="83" xfId="0" applyFont="1" applyBorder="1" applyAlignment="1">
      <alignment horizontal="center" vertical="center" wrapText="1"/>
    </xf>
    <xf numFmtId="17" fontId="70" fillId="33" borderId="79" xfId="0" applyNumberFormat="1" applyFont="1" applyFill="1" applyBorder="1" applyAlignment="1">
      <alignment horizontal="center" vertical="center" wrapText="1"/>
    </xf>
    <xf numFmtId="0" fontId="7" fillId="0" borderId="74" xfId="0" applyFont="1" applyBorder="1"/>
    <xf numFmtId="0" fontId="72" fillId="0" borderId="68" xfId="0" applyFont="1" applyBorder="1" applyAlignment="1">
      <alignment horizontal="left" vertical="center" wrapText="1"/>
    </xf>
    <xf numFmtId="0" fontId="72" fillId="0" borderId="68" xfId="0" applyFont="1" applyBorder="1" applyAlignment="1">
      <alignment horizontal="center" vertical="center" wrapText="1"/>
    </xf>
    <xf numFmtId="9" fontId="7" fillId="0" borderId="67" xfId="0" applyNumberFormat="1" applyFont="1" applyBorder="1" applyAlignment="1">
      <alignment horizontal="center" vertical="center"/>
    </xf>
    <xf numFmtId="0" fontId="7" fillId="0" borderId="68" xfId="0" applyFont="1" applyBorder="1" applyAlignment="1">
      <alignment horizontal="center" vertical="center"/>
    </xf>
    <xf numFmtId="0" fontId="72" fillId="0" borderId="1" xfId="0" applyFont="1" applyBorder="1" applyAlignment="1">
      <alignment horizontal="center" vertical="center" wrapText="1"/>
    </xf>
    <xf numFmtId="0" fontId="7" fillId="0" borderId="67" xfId="0" applyFont="1" applyBorder="1" applyAlignment="1">
      <alignment horizontal="left" vertical="center" wrapText="1"/>
    </xf>
    <xf numFmtId="9" fontId="7" fillId="0" borderId="80" xfId="0" applyNumberFormat="1" applyFont="1" applyBorder="1" applyAlignment="1">
      <alignment horizontal="center" vertical="center"/>
    </xf>
    <xf numFmtId="9" fontId="7" fillId="0" borderId="83" xfId="0" applyNumberFormat="1" applyFont="1" applyBorder="1" applyAlignment="1">
      <alignment horizontal="center" vertical="center"/>
    </xf>
    <xf numFmtId="0" fontId="7" fillId="0" borderId="56" xfId="0" applyFont="1" applyBorder="1"/>
    <xf numFmtId="0" fontId="7" fillId="0" borderId="68" xfId="0" applyFont="1" applyBorder="1" applyAlignment="1">
      <alignment vertical="center" wrapText="1"/>
    </xf>
    <xf numFmtId="0" fontId="7" fillId="0" borderId="83" xfId="0" applyFont="1" applyBorder="1" applyAlignment="1">
      <alignment vertical="center"/>
    </xf>
    <xf numFmtId="0" fontId="7" fillId="0" borderId="1" xfId="0" applyFont="1" applyBorder="1" applyAlignment="1">
      <alignment vertical="center" wrapText="1"/>
    </xf>
    <xf numFmtId="17" fontId="78" fillId="0" borderId="80" xfId="0" applyNumberFormat="1" applyFont="1" applyBorder="1" applyAlignment="1">
      <alignment horizontal="center" vertical="center" wrapText="1"/>
    </xf>
    <xf numFmtId="0" fontId="7" fillId="0" borderId="80" xfId="0" applyFont="1" applyBorder="1" applyAlignment="1">
      <alignment vertical="center" wrapText="1"/>
    </xf>
    <xf numFmtId="0" fontId="7" fillId="0" borderId="1" xfId="0" applyFont="1" applyBorder="1" applyAlignment="1">
      <alignment vertical="center"/>
    </xf>
    <xf numFmtId="0" fontId="7" fillId="0" borderId="80" xfId="0" applyFont="1" applyBorder="1" applyAlignment="1">
      <alignment horizontal="center" vertical="center" wrapText="1"/>
    </xf>
    <xf numFmtId="0" fontId="7" fillId="0" borderId="68" xfId="0" applyFont="1" applyBorder="1" applyAlignment="1">
      <alignment horizontal="center" wrapText="1"/>
    </xf>
    <xf numFmtId="0" fontId="7" fillId="0" borderId="80" xfId="0" applyFont="1" applyBorder="1" applyAlignment="1">
      <alignment horizontal="center" wrapText="1"/>
    </xf>
    <xf numFmtId="0" fontId="7" fillId="0" borderId="84" xfId="0" applyFont="1" applyBorder="1" applyAlignment="1">
      <alignment horizontal="center" vertical="center" wrapText="1"/>
    </xf>
    <xf numFmtId="17" fontId="78" fillId="0" borderId="83" xfId="0" applyNumberFormat="1" applyFont="1" applyBorder="1" applyAlignment="1">
      <alignment horizontal="center" vertical="center" wrapText="1"/>
    </xf>
    <xf numFmtId="0" fontId="7" fillId="0" borderId="83" xfId="0" applyFont="1" applyBorder="1" applyAlignment="1">
      <alignment horizontal="center" wrapText="1"/>
    </xf>
    <xf numFmtId="0" fontId="7" fillId="0" borderId="83" xfId="0" applyFont="1" applyBorder="1" applyAlignment="1">
      <alignment vertical="center" wrapText="1"/>
    </xf>
    <xf numFmtId="0" fontId="72" fillId="0" borderId="44" xfId="0" applyFont="1" applyBorder="1" applyAlignment="1">
      <alignment horizontal="center" vertical="center" wrapText="1"/>
    </xf>
    <xf numFmtId="0" fontId="72" fillId="0" borderId="0" xfId="0" applyFont="1" applyAlignment="1">
      <alignment horizontal="center" vertical="center" wrapText="1"/>
    </xf>
    <xf numFmtId="0" fontId="72" fillId="0" borderId="8" xfId="0" applyFont="1" applyBorder="1" applyAlignment="1">
      <alignment horizontal="center" vertical="center" wrapText="1"/>
    </xf>
    <xf numFmtId="0" fontId="72"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xf numFmtId="17" fontId="70" fillId="33" borderId="81" xfId="0" applyNumberFormat="1" applyFont="1" applyFill="1" applyBorder="1" applyAlignment="1">
      <alignment horizontal="center" vertical="center" wrapText="1"/>
    </xf>
    <xf numFmtId="0" fontId="7" fillId="0" borderId="0" xfId="0" applyFont="1"/>
    <xf numFmtId="0" fontId="7" fillId="3" borderId="1" xfId="0" applyFont="1" applyFill="1" applyBorder="1" applyAlignment="1">
      <alignment horizontal="left" vertical="center" wrapText="1"/>
    </xf>
    <xf numFmtId="0" fontId="7" fillId="3" borderId="1" xfId="0" applyFont="1" applyFill="1" applyBorder="1"/>
    <xf numFmtId="0" fontId="72" fillId="0" borderId="73" xfId="0" applyFont="1" applyBorder="1" applyAlignment="1">
      <alignment horizontal="center" vertical="center" wrapText="1"/>
    </xf>
    <xf numFmtId="0" fontId="72" fillId="0" borderId="81" xfId="0" applyFont="1" applyBorder="1" applyAlignment="1">
      <alignment horizontal="center" vertical="center" wrapText="1"/>
    </xf>
    <xf numFmtId="0" fontId="7" fillId="0" borderId="68" xfId="0" applyFont="1" applyBorder="1" applyAlignment="1">
      <alignment horizontal="center"/>
    </xf>
    <xf numFmtId="0" fontId="7" fillId="0" borderId="83" xfId="0" applyFont="1" applyBorder="1" applyAlignment="1">
      <alignment horizontal="center"/>
    </xf>
    <xf numFmtId="0" fontId="7" fillId="0" borderId="80" xfId="0" applyFont="1" applyBorder="1" applyAlignment="1">
      <alignment horizontal="center"/>
    </xf>
    <xf numFmtId="17" fontId="36" fillId="0" borderId="0" xfId="0" applyNumberFormat="1" applyFont="1" applyAlignment="1">
      <alignment horizontal="center" vertical="center" wrapText="1"/>
    </xf>
    <xf numFmtId="17" fontId="36" fillId="0" borderId="56" xfId="0" applyNumberFormat="1" applyFont="1" applyBorder="1" applyAlignment="1">
      <alignment horizontal="center" vertical="center" wrapText="1"/>
    </xf>
    <xf numFmtId="0" fontId="14" fillId="0" borderId="85" xfId="0" applyFont="1" applyBorder="1" applyAlignment="1">
      <alignment horizontal="left" vertical="center" wrapText="1"/>
    </xf>
    <xf numFmtId="0" fontId="14" fillId="0" borderId="76" xfId="0" applyFont="1" applyBorder="1" applyAlignment="1">
      <alignment horizontal="left" vertical="center" wrapText="1"/>
    </xf>
    <xf numFmtId="0" fontId="72" fillId="0" borderId="87" xfId="0" applyFont="1" applyBorder="1" applyAlignment="1">
      <alignment horizontal="center" vertical="center" wrapText="1"/>
    </xf>
    <xf numFmtId="0" fontId="14" fillId="0" borderId="86" xfId="0" applyFont="1" applyBorder="1" applyAlignment="1">
      <alignment horizontal="left" vertical="center" wrapText="1"/>
    </xf>
    <xf numFmtId="0" fontId="14" fillId="0" borderId="88"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9" fontId="7" fillId="0" borderId="1" xfId="0" applyNumberFormat="1" applyFont="1" applyBorder="1" applyAlignment="1">
      <alignment horizontal="center" vertical="center"/>
    </xf>
    <xf numFmtId="17" fontId="78" fillId="0" borderId="1" xfId="0" applyNumberFormat="1" applyFont="1" applyBorder="1" applyAlignment="1">
      <alignment horizontal="center" vertical="center" wrapText="1"/>
    </xf>
    <xf numFmtId="0" fontId="79" fillId="0" borderId="67" xfId="0" applyFont="1" applyBorder="1" applyAlignment="1">
      <alignment horizontal="center"/>
    </xf>
    <xf numFmtId="0" fontId="7" fillId="0" borderId="76" xfId="0" applyFont="1" applyBorder="1" applyAlignment="1">
      <alignment horizontal="center"/>
    </xf>
    <xf numFmtId="0" fontId="0" fillId="0" borderId="89" xfId="0" applyBorder="1" applyAlignment="1">
      <alignment horizontal="left" vertical="center"/>
    </xf>
    <xf numFmtId="0" fontId="0" fillId="0" borderId="90" xfId="0" applyBorder="1" applyAlignment="1">
      <alignment horizontal="left" vertical="center"/>
    </xf>
    <xf numFmtId="9" fontId="7" fillId="0" borderId="74"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82" xfId="0" applyNumberFormat="1" applyFont="1" applyBorder="1" applyAlignment="1">
      <alignment horizontal="center" vertical="center"/>
    </xf>
    <xf numFmtId="17" fontId="78" fillId="0" borderId="67" xfId="0" applyNumberFormat="1" applyFont="1" applyBorder="1" applyAlignment="1">
      <alignment horizontal="center" vertical="center" wrapText="1"/>
    </xf>
    <xf numFmtId="0" fontId="72" fillId="33" borderId="79" xfId="0" applyFont="1" applyFill="1" applyBorder="1" applyAlignment="1">
      <alignment horizontal="center" vertical="center" wrapText="1"/>
    </xf>
    <xf numFmtId="1" fontId="7" fillId="0" borderId="73" xfId="0" applyNumberFormat="1" applyFont="1" applyBorder="1" applyAlignment="1">
      <alignment horizontal="center" vertical="center"/>
    </xf>
    <xf numFmtId="1" fontId="7" fillId="0" borderId="67" xfId="0" applyNumberFormat="1" applyFont="1" applyBorder="1" applyAlignment="1">
      <alignment horizontal="center" vertical="center"/>
    </xf>
    <xf numFmtId="1" fontId="7" fillId="0" borderId="75" xfId="0" applyNumberFormat="1" applyFont="1" applyBorder="1" applyAlignment="1">
      <alignment horizontal="center" vertical="center"/>
    </xf>
    <xf numFmtId="1" fontId="7" fillId="0" borderId="76" xfId="0" applyNumberFormat="1" applyFont="1" applyBorder="1" applyAlignment="1">
      <alignment horizontal="center" vertical="center"/>
    </xf>
    <xf numFmtId="17" fontId="78" fillId="0" borderId="73" xfId="0" applyNumberFormat="1" applyFont="1" applyBorder="1" applyAlignment="1">
      <alignment horizontal="center" vertical="center" wrapText="1"/>
    </xf>
    <xf numFmtId="1" fontId="7" fillId="0" borderId="79" xfId="0" applyNumberFormat="1" applyFont="1" applyBorder="1" applyAlignment="1">
      <alignment horizontal="center" vertical="center"/>
    </xf>
    <xf numFmtId="1" fontId="7" fillId="0" borderId="50" xfId="0" applyNumberFormat="1" applyFont="1" applyBorder="1" applyAlignment="1">
      <alignment horizontal="center" vertical="center"/>
    </xf>
    <xf numFmtId="1" fontId="7" fillId="0" borderId="61" xfId="0" applyNumberFormat="1" applyFont="1" applyBorder="1" applyAlignment="1">
      <alignment horizontal="center" vertical="center"/>
    </xf>
    <xf numFmtId="0" fontId="72" fillId="0" borderId="83"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50" xfId="0" applyFont="1" applyBorder="1" applyAlignment="1">
      <alignment horizontal="center" vertical="center"/>
    </xf>
    <xf numFmtId="0" fontId="7" fillId="0" borderId="61" xfId="0" applyFont="1" applyBorder="1" applyAlignment="1">
      <alignment horizontal="center" vertical="center"/>
    </xf>
    <xf numFmtId="0" fontId="72" fillId="33" borderId="31" xfId="0" applyFont="1" applyFill="1" applyBorder="1" applyAlignment="1">
      <alignment horizontal="center" vertical="center"/>
    </xf>
    <xf numFmtId="0" fontId="7" fillId="0" borderId="32" xfId="0" applyFont="1" applyBorder="1"/>
    <xf numFmtId="0" fontId="72" fillId="42" borderId="91" xfId="0" applyFont="1" applyFill="1" applyBorder="1" applyAlignment="1">
      <alignment horizontal="center" vertical="center"/>
    </xf>
    <xf numFmtId="0" fontId="7" fillId="0" borderId="92" xfId="0" applyFont="1" applyBorder="1"/>
    <xf numFmtId="0" fontId="7" fillId="0" borderId="93" xfId="0" applyFont="1" applyBorder="1"/>
    <xf numFmtId="0" fontId="7" fillId="0" borderId="94" xfId="0" applyFont="1" applyBorder="1"/>
    <xf numFmtId="0" fontId="72" fillId="43" borderId="95" xfId="0" applyFont="1" applyFill="1" applyBorder="1" applyAlignment="1">
      <alignment horizontal="center" vertical="center"/>
    </xf>
    <xf numFmtId="0" fontId="7" fillId="0" borderId="96" xfId="0" applyFont="1" applyBorder="1"/>
    <xf numFmtId="0" fontId="72" fillId="42" borderId="97" xfId="0" applyFont="1" applyFill="1" applyBorder="1" applyAlignment="1">
      <alignment horizontal="center" vertical="center" wrapText="1"/>
    </xf>
    <xf numFmtId="0" fontId="72" fillId="42" borderId="62" xfId="0" applyFont="1" applyFill="1" applyBorder="1" applyAlignment="1">
      <alignment horizontal="center" vertical="center" wrapText="1"/>
    </xf>
    <xf numFmtId="0" fontId="7" fillId="0" borderId="62" xfId="0" applyFont="1" applyBorder="1"/>
    <xf numFmtId="0" fontId="72" fillId="0" borderId="93" xfId="0" applyFont="1" applyBorder="1" applyAlignment="1">
      <alignment horizontal="center" vertical="center"/>
    </xf>
    <xf numFmtId="0" fontId="7" fillId="0" borderId="31" xfId="0" applyFont="1" applyBorder="1"/>
    <xf numFmtId="0" fontId="7" fillId="0" borderId="104" xfId="0" applyFont="1" applyBorder="1"/>
    <xf numFmtId="0" fontId="7" fillId="0" borderId="102" xfId="0" applyFont="1" applyBorder="1"/>
    <xf numFmtId="0" fontId="7" fillId="0" borderId="103" xfId="0" applyFont="1" applyBorder="1"/>
    <xf numFmtId="0" fontId="72" fillId="0" borderId="98" xfId="0" applyFont="1" applyBorder="1" applyAlignment="1">
      <alignment horizontal="center" vertical="center" wrapText="1"/>
    </xf>
    <xf numFmtId="0" fontId="7" fillId="0" borderId="99" xfId="0" applyFont="1" applyBorder="1"/>
    <xf numFmtId="0" fontId="7" fillId="0" borderId="100" xfId="0" applyFont="1" applyBorder="1"/>
    <xf numFmtId="0" fontId="7" fillId="0" borderId="73" xfId="0" applyFont="1" applyBorder="1" applyAlignment="1">
      <alignment horizontal="center" vertical="center" wrapText="1"/>
    </xf>
    <xf numFmtId="0" fontId="72" fillId="0" borderId="62" xfId="0" applyFont="1" applyBorder="1" applyAlignment="1">
      <alignment horizontal="center" vertical="center" wrapText="1"/>
    </xf>
    <xf numFmtId="0" fontId="72" fillId="42" borderId="97" xfId="0" applyFont="1" applyFill="1" applyBorder="1" applyAlignment="1">
      <alignment horizontal="center" vertical="center"/>
    </xf>
    <xf numFmtId="0" fontId="72" fillId="0" borderId="74" xfId="0" applyFont="1" applyBorder="1" applyAlignment="1">
      <alignment horizontal="center" vertical="center" wrapText="1"/>
    </xf>
    <xf numFmtId="0" fontId="7" fillId="0" borderId="74" xfId="0" applyFont="1" applyBorder="1" applyAlignment="1">
      <alignment horizontal="center" vertical="center"/>
    </xf>
    <xf numFmtId="0" fontId="7" fillId="0" borderId="0" xfId="0" applyFont="1" applyAlignment="1">
      <alignment horizontal="center" vertical="center"/>
    </xf>
    <xf numFmtId="0" fontId="7" fillId="0" borderId="102" xfId="0" applyFont="1" applyBorder="1" applyAlignment="1">
      <alignment horizontal="center" vertical="center"/>
    </xf>
    <xf numFmtId="0" fontId="72" fillId="0" borderId="101"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102" xfId="0" applyFont="1" applyBorder="1" applyAlignment="1">
      <alignment horizontal="center" vertical="center" wrapText="1"/>
    </xf>
    <xf numFmtId="0" fontId="72" fillId="0" borderId="103" xfId="0" applyFont="1" applyBorder="1" applyAlignment="1">
      <alignment horizontal="center" vertical="center" wrapText="1"/>
    </xf>
    <xf numFmtId="1" fontId="7" fillId="0" borderId="62" xfId="0" applyNumberFormat="1" applyFont="1" applyBorder="1" applyAlignment="1">
      <alignment horizontal="center" vertical="center" wrapText="1"/>
    </xf>
    <xf numFmtId="0" fontId="72" fillId="42" borderId="62" xfId="0" applyFont="1" applyFill="1" applyBorder="1" applyAlignment="1">
      <alignment horizontal="center" vertical="center"/>
    </xf>
    <xf numFmtId="9" fontId="7" fillId="42" borderId="62" xfId="0" applyNumberFormat="1" applyFont="1" applyFill="1" applyBorder="1" applyAlignment="1">
      <alignment horizontal="center" vertical="center" wrapText="1"/>
    </xf>
    <xf numFmtId="9" fontId="7" fillId="42" borderId="62" xfId="0" applyNumberFormat="1" applyFont="1" applyFill="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cellXfs>
  <cellStyles count="6">
    <cellStyle name="Hipervínculo" xfId="5" builtinId="8"/>
    <cellStyle name="Normal" xfId="0" builtinId="0"/>
    <cellStyle name="Normal 47" xfId="4" xr:uid="{5F525CB7-E831-4EF1-9340-01215EBB2E22}"/>
    <cellStyle name="Normal 6" xfId="3" xr:uid="{61F5A406-C6B7-4119-896C-DDF25A14C0CF}"/>
    <cellStyle name="Porcentaje" xfId="2" builtinId="5"/>
    <cellStyle name="Porcentaje 2" xfId="1" xr:uid="{BAC465BC-D272-41EA-B2C9-09B3A84EE946}"/>
  </cellStyles>
  <dxfs count="258">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1"/>
        <c:ser>
          <c:idx val="0"/>
          <c:order val="0"/>
          <c:tx>
            <c:v>RESULTADO</c:v>
          </c:tx>
          <c:spPr>
            <a:solidFill>
              <a:srgbClr val="91C3D5"/>
            </a:solidFill>
            <a:ln>
              <a:noFill/>
            </a:ln>
            <a:effectLst/>
          </c:spPr>
          <c:invertIfNegative val="1"/>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2024'!$E$165:$R$165</c15:sqref>
                  </c15:fullRef>
                </c:ext>
              </c:extLst>
              <c:f>'[5]PLAN DE TRABAJO SST 2024'!$E$165:$P$165</c:f>
              <c:numCache>
                <c:formatCode>General</c:formatCode>
                <c:ptCount val="12"/>
                <c:pt idx="0">
                  <c:v>0.8571428571428571</c:v>
                </c:pt>
                <c:pt idx="1">
                  <c:v>1</c:v>
                </c:pt>
                <c:pt idx="2">
                  <c:v>1</c:v>
                </c:pt>
                <c:pt idx="3">
                  <c:v>0.6875</c:v>
                </c:pt>
                <c:pt idx="4">
                  <c:v>0.83333333333333337</c:v>
                </c:pt>
                <c:pt idx="5">
                  <c:v>1.1499999999999999</c:v>
                </c:pt>
                <c:pt idx="6">
                  <c:v>0.90909090909090906</c:v>
                </c:pt>
                <c:pt idx="7">
                  <c:v>1.08</c:v>
                </c:pt>
                <c:pt idx="8">
                  <c:v>1.3</c:v>
                </c:pt>
                <c:pt idx="9">
                  <c:v>1.08</c:v>
                </c:pt>
                <c:pt idx="10">
                  <c:v>1</c:v>
                </c:pt>
                <c:pt idx="11">
                  <c:v>1.08</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0-7968-4F2B-ADEA-6E48DDD5AC03}"/>
            </c:ext>
          </c:extLst>
        </c:ser>
        <c:dLbls>
          <c:showLegendKey val="0"/>
          <c:showVal val="0"/>
          <c:showCatName val="0"/>
          <c:showSerName val="0"/>
          <c:showPercent val="0"/>
          <c:showBubbleSize val="0"/>
        </c:dLbls>
        <c:gapWidth val="150"/>
        <c:axId val="143202688"/>
        <c:axId val="143196160"/>
      </c:barChart>
      <c:lineChart>
        <c:grouping val="standard"/>
        <c:varyColors val="0"/>
        <c:ser>
          <c:idx val="1"/>
          <c:order val="1"/>
          <c:tx>
            <c:v>META</c:v>
          </c:tx>
          <c:spPr>
            <a:ln w="28575" cap="rnd" cmpd="sng" algn="ctr">
              <a:solidFill>
                <a:schemeClr val="accent5">
                  <a:shade val="76000"/>
                  <a:shade val="95000"/>
                  <a:satMod val="105000"/>
                </a:schemeClr>
              </a:solidFill>
              <a:prstDash val="solid"/>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'[5]PLAN DE TRABAJO SST 2024'!$E$166:$R$166</c15:sqref>
                  </c15:fullRef>
                </c:ext>
              </c:extLst>
              <c:f>'[5]PLAN DE TRABAJO SST 2024'!$E$166:$P$166</c:f>
              <c:numCache>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Cache>
            </c:numRef>
          </c:val>
          <c:smooth val="0"/>
          <c:extLst>
            <c:ext xmlns:c15="http://schemas.microsoft.com/office/drawing/2012/chart" uri="{02D57815-91ED-43cb-92C2-25804820EDAC}">
              <c15:filteredCategoryTitle>
                <c15:cat>
                  <c:strRef>
                    <c:extLst>
                      <c:ext uri="{02D57815-91ED-43cb-92C2-25804820EDAC}">
                        <c15:formulaRef>
                          <c15:sqref>'[5]PLAN DE TRABAJO SST 2024'!$E$162:$R$162</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15:cat>
              </c15:filteredCategoryTitle>
            </c:ext>
            <c:ext xmlns:c16="http://schemas.microsoft.com/office/drawing/2014/chart" uri="{C3380CC4-5D6E-409C-BE32-E72D297353CC}">
              <c16:uniqueId val="{00000001-7968-4F2B-ADEA-6E48DDD5AC03}"/>
            </c:ext>
          </c:extLst>
        </c:ser>
        <c:dLbls>
          <c:showLegendKey val="0"/>
          <c:showVal val="0"/>
          <c:showCatName val="0"/>
          <c:showSerName val="0"/>
          <c:showPercent val="0"/>
          <c:showBubbleSize val="0"/>
        </c:dLbls>
        <c:marker val="1"/>
        <c:smooth val="0"/>
        <c:axId val="143202688"/>
        <c:axId val="143196160"/>
      </c:lineChart>
      <c:catAx>
        <c:axId val="14320268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196160"/>
        <c:crosses val="autoZero"/>
        <c:auto val="1"/>
        <c:lblAlgn val="ctr"/>
        <c:lblOffset val="100"/>
        <c:noMultiLvlLbl val="1"/>
      </c:catAx>
      <c:valAx>
        <c:axId val="143196160"/>
        <c:scaling>
          <c:orientation val="minMax"/>
        </c:scaling>
        <c:delete val="0"/>
        <c:axPos val="l"/>
        <c:majorGridlines>
          <c:spPr>
            <a:ln w="9525" cap="flat" cmpd="sng" algn="ctr">
              <a:solidFill>
                <a:srgbClr val="B7B7B7"/>
              </a:solidFill>
              <a:prstDash val="solid"/>
              <a:round/>
            </a:ln>
            <a:effectLst/>
          </c:spPr>
        </c:maj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9525" cap="flat" cmpd="sng" algn="ctr">
            <a:solidFill>
              <a:schemeClr val="tx1">
                <a:shade val="95000"/>
                <a:satMod val="105000"/>
              </a:schemeClr>
            </a:solidFill>
            <a:prstDash val="solid"/>
            <a:round/>
          </a:ln>
          <a:effectLst/>
        </c:spPr>
        <c:txPr>
          <a:bodyPr rot="-60000000" spcFirstLastPara="1" vertOverflow="ellipsis" vert="horz" wrap="square" anchor="ctr" anchorCtr="1"/>
          <a:lstStyle/>
          <a:p>
            <a:pPr lvl="0">
              <a:defRPr sz="900" b="0" i="0" u="none" strike="noStrike" kern="1200" baseline="0">
                <a:solidFill>
                  <a:srgbClr val="000000"/>
                </a:solidFill>
                <a:latin typeface="+mn-lt"/>
                <a:ea typeface="+mn-ea"/>
                <a:cs typeface="+mn-cs"/>
              </a:defRPr>
            </a:pPr>
            <a:endParaRPr lang="es-CO"/>
          </a:p>
        </c:txPr>
        <c:crossAx val="143202688"/>
        <c:crosses val="autoZero"/>
        <c:crossBetween val="between"/>
      </c:valAx>
      <c:spPr>
        <a:solidFill>
          <a:schemeClr val="bg1"/>
        </a:solidFill>
        <a:ln>
          <a:noFill/>
        </a:ln>
        <a:effectLst/>
      </c:spPr>
    </c:plotArea>
    <c:legend>
      <c:legendPos val="r"/>
      <c:layout>
        <c:manualLayout>
          <c:xMode val="edge"/>
          <c:yMode val="edge"/>
          <c:x val="0.31566011380916664"/>
          <c:y val="0.88708767884869877"/>
        </c:manualLayout>
      </c:layout>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PSST!A1"/><Relationship Id="rId7" Type="http://schemas.openxmlformats.org/officeDocument/2006/relationships/image" Target="../media/image3.png"/><Relationship Id="rId2" Type="http://schemas.openxmlformats.org/officeDocument/2006/relationships/hyperlink" Target="#Plan_de_Previsi&#243;n!A1"/><Relationship Id="rId1" Type="http://schemas.openxmlformats.org/officeDocument/2006/relationships/hyperlink" Target="#Plan_de_Vacantes!A1"/><Relationship Id="rId6" Type="http://schemas.openxmlformats.org/officeDocument/2006/relationships/hyperlink" Target="#'P. BIENESTAR E INCENTIVOS'!A1"/><Relationship Id="rId5" Type="http://schemas.openxmlformats.org/officeDocument/2006/relationships/hyperlink" Target="#PIC!A1"/><Relationship Id="rId4" Type="http://schemas.openxmlformats.org/officeDocument/2006/relationships/hyperlink" Target="#'PLAN SGSST'!A1"/><Relationship Id="rId9"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2" name="Group 52">
          <a:extLst>
            <a:ext uri="{FF2B5EF4-FFF2-40B4-BE49-F238E27FC236}">
              <a16:creationId xmlns:a16="http://schemas.microsoft.com/office/drawing/2014/main" id="{E2225EDB-3B83-4245-9D7A-ABCEE871EBD1}"/>
            </a:ext>
          </a:extLst>
        </xdr:cNvPr>
        <xdr:cNvGrpSpPr/>
      </xdr:nvGrpSpPr>
      <xdr:grpSpPr>
        <a:xfrm>
          <a:off x="2841987" y="2831634"/>
          <a:ext cx="895277" cy="461665"/>
          <a:chOff x="3533071" y="1391773"/>
          <a:chExt cx="895277" cy="461665"/>
        </a:xfrm>
      </xdr:grpSpPr>
      <xdr:sp macro="" textlink="">
        <xdr:nvSpPr>
          <xdr:cNvPr id="3" name="TextBox 48">
            <a:extLst>
              <a:ext uri="{FF2B5EF4-FFF2-40B4-BE49-F238E27FC236}">
                <a16:creationId xmlns:a16="http://schemas.microsoft.com/office/drawing/2014/main" id="{2548116D-AFDA-00D0-90E0-DE61B96CF086}"/>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4" name="Straight Connector 51">
            <a:extLst>
              <a:ext uri="{FF2B5EF4-FFF2-40B4-BE49-F238E27FC236}">
                <a16:creationId xmlns:a16="http://schemas.microsoft.com/office/drawing/2014/main" id="{72F75FA9-4017-19C9-3DB1-0E4E3E240EB1}"/>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5" name="Group 65">
          <a:extLst>
            <a:ext uri="{FF2B5EF4-FFF2-40B4-BE49-F238E27FC236}">
              <a16:creationId xmlns:a16="http://schemas.microsoft.com/office/drawing/2014/main" id="{5531310C-AE36-4345-AAB8-6E41D740D150}"/>
            </a:ext>
          </a:extLst>
        </xdr:cNvPr>
        <xdr:cNvGrpSpPr/>
      </xdr:nvGrpSpPr>
      <xdr:grpSpPr>
        <a:xfrm>
          <a:off x="7742434" y="4398657"/>
          <a:ext cx="895277" cy="461665"/>
          <a:chOff x="3304471" y="1382248"/>
          <a:chExt cx="895277" cy="461665"/>
        </a:xfrm>
      </xdr:grpSpPr>
      <xdr:sp macro="" textlink="">
        <xdr:nvSpPr>
          <xdr:cNvPr id="6" name="TextBox 66">
            <a:extLst>
              <a:ext uri="{FF2B5EF4-FFF2-40B4-BE49-F238E27FC236}">
                <a16:creationId xmlns:a16="http://schemas.microsoft.com/office/drawing/2014/main" id="{158D0470-1A91-3221-5D26-A5523B801157}"/>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7" name="Straight Connector 68">
            <a:extLst>
              <a:ext uri="{FF2B5EF4-FFF2-40B4-BE49-F238E27FC236}">
                <a16:creationId xmlns:a16="http://schemas.microsoft.com/office/drawing/2014/main" id="{5D82353D-DFAA-92A5-333D-C6E807474928}"/>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621867</xdr:colOff>
      <xdr:row>18</xdr:row>
      <xdr:rowOff>163286</xdr:rowOff>
    </xdr:from>
    <xdr:to>
      <xdr:col>10</xdr:col>
      <xdr:colOff>680358</xdr:colOff>
      <xdr:row>30</xdr:row>
      <xdr:rowOff>156276</xdr:rowOff>
    </xdr:to>
    <xdr:sp macro="" textlink="">
      <xdr:nvSpPr>
        <xdr:cNvPr id="8" name="TextBox 121">
          <a:extLst>
            <a:ext uri="{FF2B5EF4-FFF2-40B4-BE49-F238E27FC236}">
              <a16:creationId xmlns:a16="http://schemas.microsoft.com/office/drawing/2014/main" id="{BD938B23-42D3-4728-9340-4CC7D173A18C}"/>
            </a:ext>
          </a:extLst>
        </xdr:cNvPr>
        <xdr:cNvSpPr txBox="1"/>
      </xdr:nvSpPr>
      <xdr:spPr>
        <a:xfrm>
          <a:off x="3584142" y="3592286"/>
          <a:ext cx="4630491" cy="22789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chemeClr val="tx1">
                  <a:lumMod val="85000"/>
                  <a:lumOff val="15000"/>
                </a:schemeClr>
              </a:solidFill>
              <a:latin typeface="Arial" pitchFamily="34" charset="0"/>
              <a:cs typeface="Arial" pitchFamily="34" charset="0"/>
            </a:rPr>
            <a:t>Integración</a:t>
          </a:r>
          <a:r>
            <a:rPr lang="en-US" sz="4800" kern="0" baseline="0">
              <a:solidFill>
                <a:schemeClr val="tx1">
                  <a:lumMod val="85000"/>
                  <a:lumOff val="15000"/>
                </a:schemeClr>
              </a:solidFill>
              <a:latin typeface="Arial" pitchFamily="34" charset="0"/>
              <a:cs typeface="Arial" pitchFamily="34" charset="0"/>
            </a:rPr>
            <a:t> </a:t>
          </a:r>
        </a:p>
        <a:p>
          <a:pPr algn="ctr"/>
          <a:r>
            <a:rPr lang="en-US" sz="5200" b="1" kern="0">
              <a:solidFill>
                <a:schemeClr val="tx1">
                  <a:lumMod val="85000"/>
                  <a:lumOff val="15000"/>
                </a:schemeClr>
              </a:solidFill>
              <a:latin typeface="Arial" pitchFamily="34" charset="0"/>
              <a:cs typeface="Arial" pitchFamily="34" charset="0"/>
            </a:rPr>
            <a:t>Plan de Acción</a:t>
          </a:r>
          <a:r>
            <a:rPr lang="en-US" sz="5200" b="1" kern="0" baseline="0">
              <a:solidFill>
                <a:schemeClr val="tx1">
                  <a:lumMod val="85000"/>
                  <a:lumOff val="15000"/>
                </a:schemeClr>
              </a:solidFill>
              <a:latin typeface="Arial" pitchFamily="34" charset="0"/>
              <a:cs typeface="Arial" pitchFamily="34" charset="0"/>
            </a:rPr>
            <a:t> Anual 2025</a:t>
          </a:r>
          <a:endParaRPr lang="en-US" sz="5200" b="1" kern="0">
            <a:solidFill>
              <a:schemeClr val="tx1">
                <a:lumMod val="85000"/>
                <a:lumOff val="15000"/>
              </a:schemeClr>
            </a:solidFill>
            <a:latin typeface="Arial" pitchFamily="34" charset="0"/>
            <a:cs typeface="Arial" pitchFamily="34" charset="0"/>
          </a:endParaRPr>
        </a:p>
      </xdr:txBody>
    </xdr:sp>
    <xdr:clientData/>
  </xdr:twoCellAnchor>
  <xdr:twoCellAnchor>
    <xdr:from>
      <xdr:col>1</xdr:col>
      <xdr:colOff>535399</xdr:colOff>
      <xdr:row>26</xdr:row>
      <xdr:rowOff>134603</xdr:rowOff>
    </xdr:from>
    <xdr:to>
      <xdr:col>4</xdr:col>
      <xdr:colOff>81799</xdr:colOff>
      <xdr:row>36</xdr:row>
      <xdr:rowOff>83603</xdr:rowOff>
    </xdr:to>
    <xdr:grpSp>
      <xdr:nvGrpSpPr>
        <xdr:cNvPr id="9" name="Grupo 8">
          <a:extLst>
            <a:ext uri="{FF2B5EF4-FFF2-40B4-BE49-F238E27FC236}">
              <a16:creationId xmlns:a16="http://schemas.microsoft.com/office/drawing/2014/main" id="{5C148289-DEAC-48EF-8535-F878EC97BDC6}"/>
            </a:ext>
          </a:extLst>
        </xdr:cNvPr>
        <xdr:cNvGrpSpPr/>
      </xdr:nvGrpSpPr>
      <xdr:grpSpPr>
        <a:xfrm>
          <a:off x="1215756" y="5087603"/>
          <a:ext cx="1832400" cy="1854000"/>
          <a:chOff x="1134113" y="5264496"/>
          <a:chExt cx="1832400" cy="1854000"/>
        </a:xfrm>
      </xdr:grpSpPr>
      <xdr:sp macro="[0]!Hoja19.PETI" textlink="">
        <xdr:nvSpPr>
          <xdr:cNvPr id="10" name="Pentágono regular 10">
            <a:extLst>
              <a:ext uri="{FF2B5EF4-FFF2-40B4-BE49-F238E27FC236}">
                <a16:creationId xmlns:a16="http://schemas.microsoft.com/office/drawing/2014/main" id="{F5A56C7E-B386-A339-B581-221D41C39E54}"/>
              </a:ext>
            </a:extLst>
          </xdr:cNvPr>
          <xdr:cNvSpPr/>
        </xdr:nvSpPr>
        <xdr:spPr>
          <a:xfrm rot="15830536">
            <a:off x="1123313" y="5275296"/>
            <a:ext cx="1854000" cy="1832400"/>
          </a:xfrm>
          <a:prstGeom prst="pentagon">
            <a:avLst/>
          </a:prstGeom>
          <a:solidFill>
            <a:srgbClr val="AD1457"/>
          </a:solidFill>
          <a:ln>
            <a:solidFill>
              <a:srgbClr val="AD145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1" name="Group 69">
            <a:extLst>
              <a:ext uri="{FF2B5EF4-FFF2-40B4-BE49-F238E27FC236}">
                <a16:creationId xmlns:a16="http://schemas.microsoft.com/office/drawing/2014/main" id="{5D951C92-F482-9243-2C5C-73A4E6AD4006}"/>
              </a:ext>
            </a:extLst>
          </xdr:cNvPr>
          <xdr:cNvGrpSpPr/>
        </xdr:nvGrpSpPr>
        <xdr:grpSpPr>
          <a:xfrm>
            <a:off x="1414033" y="5458143"/>
            <a:ext cx="1499617" cy="762170"/>
            <a:chOff x="3158608" y="1658473"/>
            <a:chExt cx="1206048" cy="762170"/>
          </a:xfrm>
        </xdr:grpSpPr>
        <xdr:sp macro="[0]!Hoja19.PETI" textlink="">
          <xdr:nvSpPr>
            <xdr:cNvPr id="12" name="TextBox 70">
              <a:extLst>
                <a:ext uri="{FF2B5EF4-FFF2-40B4-BE49-F238E27FC236}">
                  <a16:creationId xmlns:a16="http://schemas.microsoft.com/office/drawing/2014/main" id="{E2E7F256-2FEE-D250-84F0-4AB89AD07E6F}"/>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0]!Hoja19.PETI" textlink="">
          <xdr:nvSpPr>
            <xdr:cNvPr id="13" name="TextBox 121">
              <a:extLst>
                <a:ext uri="{FF2B5EF4-FFF2-40B4-BE49-F238E27FC236}">
                  <a16:creationId xmlns:a16="http://schemas.microsoft.com/office/drawing/2014/main" id="{451ACE86-1EC3-7296-9B98-CCC867CC5F6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9.PETI">
          <xdr:nvCxnSpPr>
            <xdr:cNvPr id="14" name="Straight Connector 72">
              <a:extLst>
                <a:ext uri="{FF2B5EF4-FFF2-40B4-BE49-F238E27FC236}">
                  <a16:creationId xmlns:a16="http://schemas.microsoft.com/office/drawing/2014/main" id="{8B0794C6-EDC5-6D4C-E6E4-7196E7514CD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156604</xdr:colOff>
      <xdr:row>16</xdr:row>
      <xdr:rowOff>163806</xdr:rowOff>
    </xdr:from>
    <xdr:to>
      <xdr:col>4</xdr:col>
      <xdr:colOff>465004</xdr:colOff>
      <xdr:row>26</xdr:row>
      <xdr:rowOff>112806</xdr:rowOff>
    </xdr:to>
    <xdr:grpSp>
      <xdr:nvGrpSpPr>
        <xdr:cNvPr id="15" name="Grupo 14">
          <a:extLst>
            <a:ext uri="{FF2B5EF4-FFF2-40B4-BE49-F238E27FC236}">
              <a16:creationId xmlns:a16="http://schemas.microsoft.com/office/drawing/2014/main" id="{B7145CF8-41CF-4256-ADEC-0FD161EC7640}"/>
            </a:ext>
          </a:extLst>
        </xdr:cNvPr>
        <xdr:cNvGrpSpPr/>
      </xdr:nvGrpSpPr>
      <xdr:grpSpPr>
        <a:xfrm>
          <a:off x="1598961" y="3211806"/>
          <a:ext cx="1832400" cy="1854000"/>
          <a:chOff x="1340426" y="3456734"/>
          <a:chExt cx="1832400" cy="1854000"/>
        </a:xfrm>
      </xdr:grpSpPr>
      <xdr:sp macro="[0]!Hoja21.Tratamiento_de_riesgos" textlink="">
        <xdr:nvSpPr>
          <xdr:cNvPr id="16" name="Pentágono regular 11">
            <a:extLst>
              <a:ext uri="{FF2B5EF4-FFF2-40B4-BE49-F238E27FC236}">
                <a16:creationId xmlns:a16="http://schemas.microsoft.com/office/drawing/2014/main" id="{AC01B6F5-2EB7-D3BE-7434-BD41106D9FED}"/>
              </a:ext>
            </a:extLst>
          </xdr:cNvPr>
          <xdr:cNvSpPr/>
        </xdr:nvSpPr>
        <xdr:spPr>
          <a:xfrm rot="17489692">
            <a:off x="1329626" y="3467534"/>
            <a:ext cx="1854000" cy="1832400"/>
          </a:xfrm>
          <a:prstGeom prst="pentagon">
            <a:avLst/>
          </a:prstGeom>
          <a:solidFill>
            <a:srgbClr val="8E24AA"/>
          </a:solidFill>
          <a:ln>
            <a:solidFill>
              <a:srgbClr val="8E24A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 name="Group 69">
            <a:extLst>
              <a:ext uri="{FF2B5EF4-FFF2-40B4-BE49-F238E27FC236}">
                <a16:creationId xmlns:a16="http://schemas.microsoft.com/office/drawing/2014/main" id="{5CB2FE90-D378-53A8-B92B-B1A535B491D8}"/>
              </a:ext>
            </a:extLst>
          </xdr:cNvPr>
          <xdr:cNvGrpSpPr/>
        </xdr:nvGrpSpPr>
        <xdr:grpSpPr>
          <a:xfrm>
            <a:off x="1629347" y="3475501"/>
            <a:ext cx="1499617" cy="762170"/>
            <a:chOff x="3158608" y="1658473"/>
            <a:chExt cx="1206048" cy="762170"/>
          </a:xfrm>
        </xdr:grpSpPr>
        <xdr:sp macro="[0]!Hoja21.Tratamiento_de_riesgos" textlink="">
          <xdr:nvSpPr>
            <xdr:cNvPr id="18" name="TextBox 70">
              <a:extLst>
                <a:ext uri="{FF2B5EF4-FFF2-40B4-BE49-F238E27FC236}">
                  <a16:creationId xmlns:a16="http://schemas.microsoft.com/office/drawing/2014/main" id="{062CC0F6-2A2F-3236-13E8-9F5EB2D57B7A}"/>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21.Tratamiento_de_riesgos" textlink="">
          <xdr:nvSpPr>
            <xdr:cNvPr id="19" name="TextBox 121">
              <a:extLst>
                <a:ext uri="{FF2B5EF4-FFF2-40B4-BE49-F238E27FC236}">
                  <a16:creationId xmlns:a16="http://schemas.microsoft.com/office/drawing/2014/main" id="{1BFD514B-F924-CA65-F448-38B1A1A461E1}"/>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21.Tratamiento_de_riesgos">
          <xdr:nvCxnSpPr>
            <xdr:cNvPr id="20" name="Straight Connector 72">
              <a:extLst>
                <a:ext uri="{FF2B5EF4-FFF2-40B4-BE49-F238E27FC236}">
                  <a16:creationId xmlns:a16="http://schemas.microsoft.com/office/drawing/2014/main" id="{7C4BAF6A-D6B8-3393-58F1-DF971D887463}"/>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687153</xdr:colOff>
      <xdr:row>8</xdr:row>
      <xdr:rowOff>122570</xdr:rowOff>
    </xdr:from>
    <xdr:to>
      <xdr:col>6</xdr:col>
      <xdr:colOff>255153</xdr:colOff>
      <xdr:row>18</xdr:row>
      <xdr:rowOff>49970</xdr:rowOff>
    </xdr:to>
    <xdr:grpSp>
      <xdr:nvGrpSpPr>
        <xdr:cNvPr id="21" name="Grupo 20">
          <a:extLst>
            <a:ext uri="{FF2B5EF4-FFF2-40B4-BE49-F238E27FC236}">
              <a16:creationId xmlns:a16="http://schemas.microsoft.com/office/drawing/2014/main" id="{00B3DC4A-361D-4A7A-86C0-EB4BCD128C0D}"/>
            </a:ext>
          </a:extLst>
        </xdr:cNvPr>
        <xdr:cNvGrpSpPr/>
      </xdr:nvGrpSpPr>
      <xdr:grpSpPr>
        <a:xfrm>
          <a:off x="2891510" y="1646570"/>
          <a:ext cx="1854000" cy="1832400"/>
          <a:chOff x="2374439" y="1986748"/>
          <a:chExt cx="1854000" cy="1832400"/>
        </a:xfrm>
      </xdr:grpSpPr>
      <xdr:sp macro="[0]!Hoja20.Seguridad_de_Información" textlink="">
        <xdr:nvSpPr>
          <xdr:cNvPr id="22" name="Pentágono regular 20">
            <a:extLst>
              <a:ext uri="{FF2B5EF4-FFF2-40B4-BE49-F238E27FC236}">
                <a16:creationId xmlns:a16="http://schemas.microsoft.com/office/drawing/2014/main" id="{2EB3EE6B-C5B9-3A22-C74A-F79DFC1BD2F1}"/>
              </a:ext>
            </a:extLst>
          </xdr:cNvPr>
          <xdr:cNvSpPr/>
        </xdr:nvSpPr>
        <xdr:spPr>
          <a:xfrm rot="19119265">
            <a:off x="2374439" y="1986748"/>
            <a:ext cx="1854000" cy="1832400"/>
          </a:xfrm>
          <a:prstGeom prst="pentagon">
            <a:avLst/>
          </a:prstGeom>
          <a:solidFill>
            <a:srgbClr val="5E35B1"/>
          </a:solidFill>
          <a:ln>
            <a:solidFill>
              <a:srgbClr val="5E35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3" name="Group 69">
            <a:extLst>
              <a:ext uri="{FF2B5EF4-FFF2-40B4-BE49-F238E27FC236}">
                <a16:creationId xmlns:a16="http://schemas.microsoft.com/office/drawing/2014/main" id="{C6880E4E-0FE7-F0AA-7EED-D97A80395C83}"/>
              </a:ext>
            </a:extLst>
          </xdr:cNvPr>
          <xdr:cNvGrpSpPr/>
        </xdr:nvGrpSpPr>
        <xdr:grpSpPr>
          <a:xfrm>
            <a:off x="2638677" y="2217241"/>
            <a:ext cx="1499617" cy="762170"/>
            <a:chOff x="3158608" y="1658473"/>
            <a:chExt cx="1206048" cy="762170"/>
          </a:xfrm>
        </xdr:grpSpPr>
        <xdr:sp macro="[0]!Hoja20.Seguridad_de_Información" textlink="">
          <xdr:nvSpPr>
            <xdr:cNvPr id="24" name="TextBox 70">
              <a:extLst>
                <a:ext uri="{FF2B5EF4-FFF2-40B4-BE49-F238E27FC236}">
                  <a16:creationId xmlns:a16="http://schemas.microsoft.com/office/drawing/2014/main" id="{31AEF3F7-29C2-BA23-413F-1730AC5D4051}"/>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20.Seguridad_de_Información" textlink="">
          <xdr:nvSpPr>
            <xdr:cNvPr id="25" name="TextBox 121">
              <a:extLst>
                <a:ext uri="{FF2B5EF4-FFF2-40B4-BE49-F238E27FC236}">
                  <a16:creationId xmlns:a16="http://schemas.microsoft.com/office/drawing/2014/main" id="{3109AFAB-C008-25CC-D8D3-FC569E3DB22A}"/>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Seguridad_de_Información">
          <xdr:nvCxnSpPr>
            <xdr:cNvPr id="26" name="Straight Connector 72">
              <a:extLst>
                <a:ext uri="{FF2B5EF4-FFF2-40B4-BE49-F238E27FC236}">
                  <a16:creationId xmlns:a16="http://schemas.microsoft.com/office/drawing/2014/main" id="{31F416C5-9540-F0AA-DF31-C41BE5A6001F}"/>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749915</xdr:colOff>
      <xdr:row>42</xdr:row>
      <xdr:rowOff>164392</xdr:rowOff>
    </xdr:from>
    <xdr:to>
      <xdr:col>11</xdr:col>
      <xdr:colOff>317915</xdr:colOff>
      <xdr:row>52</xdr:row>
      <xdr:rowOff>91792</xdr:rowOff>
    </xdr:to>
    <xdr:grpSp>
      <xdr:nvGrpSpPr>
        <xdr:cNvPr id="27" name="Grupo 26">
          <a:extLst>
            <a:ext uri="{FF2B5EF4-FFF2-40B4-BE49-F238E27FC236}">
              <a16:creationId xmlns:a16="http://schemas.microsoft.com/office/drawing/2014/main" id="{FC39F34E-67C0-4113-B1F9-C2E3BA8635BA}"/>
            </a:ext>
          </a:extLst>
        </xdr:cNvPr>
        <xdr:cNvGrpSpPr/>
      </xdr:nvGrpSpPr>
      <xdr:grpSpPr>
        <a:xfrm>
          <a:off x="6764272" y="8165392"/>
          <a:ext cx="1854000" cy="1832400"/>
          <a:chOff x="6764272" y="8165392"/>
          <a:chExt cx="1854000" cy="1832400"/>
        </a:xfrm>
      </xdr:grpSpPr>
      <xdr:sp macro="[0]!Hoja12.PIC" textlink="">
        <xdr:nvSpPr>
          <xdr:cNvPr id="28" name="Pentágono regular 26">
            <a:extLst>
              <a:ext uri="{FF2B5EF4-FFF2-40B4-BE49-F238E27FC236}">
                <a16:creationId xmlns:a16="http://schemas.microsoft.com/office/drawing/2014/main" id="{4F1A1FBB-6421-162A-03C1-812A3406DB9B}"/>
              </a:ext>
            </a:extLst>
          </xdr:cNvPr>
          <xdr:cNvSpPr/>
        </xdr:nvSpPr>
        <xdr:spPr>
          <a:xfrm rot="9078384">
            <a:off x="6764272" y="8165392"/>
            <a:ext cx="1854000" cy="1832400"/>
          </a:xfrm>
          <a:prstGeom prst="pentagon">
            <a:avLst/>
          </a:prstGeom>
          <a:solidFill>
            <a:srgbClr val="FB8C00"/>
          </a:solidFill>
          <a:ln>
            <a:solidFill>
              <a:srgbClr val="FB8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9" name="Grupo 28">
            <a:extLst>
              <a:ext uri="{FF2B5EF4-FFF2-40B4-BE49-F238E27FC236}">
                <a16:creationId xmlns:a16="http://schemas.microsoft.com/office/drawing/2014/main" id="{B8AA4D34-C10D-A8CB-C08D-A6514BA21BE8}"/>
              </a:ext>
            </a:extLst>
          </xdr:cNvPr>
          <xdr:cNvGrpSpPr/>
        </xdr:nvGrpSpPr>
        <xdr:grpSpPr>
          <a:xfrm>
            <a:off x="6893025" y="8327078"/>
            <a:ext cx="1499617" cy="768492"/>
            <a:chOff x="6504313" y="8462333"/>
            <a:chExt cx="1499617" cy="768492"/>
          </a:xfrm>
          <a:solidFill>
            <a:srgbClr val="FB8C00"/>
          </a:solidFill>
        </xdr:grpSpPr>
        <xdr:sp macro="[0]!Hoja12.PIC" textlink="">
          <xdr:nvSpPr>
            <xdr:cNvPr id="30" name="TextBox 70">
              <a:extLst>
                <a:ext uri="{FF2B5EF4-FFF2-40B4-BE49-F238E27FC236}">
                  <a16:creationId xmlns:a16="http://schemas.microsoft.com/office/drawing/2014/main" id="{BC5527E1-6B3E-FA8E-3FA8-EDED370AEC7B}"/>
                </a:ext>
              </a:extLst>
            </xdr:cNvPr>
            <xdr:cNvSpPr txBox="1"/>
          </xdr:nvSpPr>
          <xdr:spPr>
            <a:xfrm>
              <a:off x="6931510" y="8462333"/>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0]!Hoja12.PIC" textlink="">
          <xdr:nvSpPr>
            <xdr:cNvPr id="31" name="TextBox 121">
              <a:extLst>
                <a:ext uri="{FF2B5EF4-FFF2-40B4-BE49-F238E27FC236}">
                  <a16:creationId xmlns:a16="http://schemas.microsoft.com/office/drawing/2014/main" id="{C552FAA9-F8EA-A3A2-BD38-6371E4D5C40C}"/>
                </a:ext>
              </a:extLst>
            </xdr:cNvPr>
            <xdr:cNvSpPr txBox="1"/>
          </xdr:nvSpPr>
          <xdr:spPr>
            <a:xfrm>
              <a:off x="6504313" y="8959820"/>
              <a:ext cx="1499617"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0]!Hoja12.PIC">
          <xdr:nvCxnSpPr>
            <xdr:cNvPr id="32" name="Straight Connector 72">
              <a:extLst>
                <a:ext uri="{FF2B5EF4-FFF2-40B4-BE49-F238E27FC236}">
                  <a16:creationId xmlns:a16="http://schemas.microsoft.com/office/drawing/2014/main" id="{87F9F9BF-B6EA-CBA5-79FB-B03360A03C38}"/>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421822</xdr:colOff>
      <xdr:row>27</xdr:row>
      <xdr:rowOff>8291</xdr:rowOff>
    </xdr:from>
    <xdr:to>
      <xdr:col>13</xdr:col>
      <xdr:colOff>738704</xdr:colOff>
      <xdr:row>36</xdr:row>
      <xdr:rowOff>147791</xdr:rowOff>
    </xdr:to>
    <xdr:grpSp>
      <xdr:nvGrpSpPr>
        <xdr:cNvPr id="33" name="Grupo 32">
          <a:extLst>
            <a:ext uri="{FF2B5EF4-FFF2-40B4-BE49-F238E27FC236}">
              <a16:creationId xmlns:a16="http://schemas.microsoft.com/office/drawing/2014/main" id="{D8639B75-E66F-4C22-9B36-18434C85C144}"/>
            </a:ext>
          </a:extLst>
        </xdr:cNvPr>
        <xdr:cNvGrpSpPr/>
      </xdr:nvGrpSpPr>
      <xdr:grpSpPr>
        <a:xfrm>
          <a:off x="8722179" y="5151791"/>
          <a:ext cx="1840882" cy="1854000"/>
          <a:chOff x="8722179" y="5151791"/>
          <a:chExt cx="1840882" cy="1854000"/>
        </a:xfrm>
      </xdr:grpSpPr>
      <xdr:sp macro="[0]!Hoja18.Plan_de_Previsión" textlink="">
        <xdr:nvSpPr>
          <xdr:cNvPr id="34" name="Pentágono regular 37">
            <a:extLst>
              <a:ext uri="{FF2B5EF4-FFF2-40B4-BE49-F238E27FC236}">
                <a16:creationId xmlns:a16="http://schemas.microsoft.com/office/drawing/2014/main" id="{F359F909-12C9-1975-7AD3-9557C25C993C}"/>
              </a:ext>
            </a:extLst>
          </xdr:cNvPr>
          <xdr:cNvSpPr/>
        </xdr:nvSpPr>
        <xdr:spPr>
          <a:xfrm rot="5691923">
            <a:off x="8719861" y="5162591"/>
            <a:ext cx="1854000" cy="1832400"/>
          </a:xfrm>
          <a:prstGeom prst="pentagon">
            <a:avLst/>
          </a:prstGeom>
          <a:solidFill>
            <a:srgbClr val="8BC34A"/>
          </a:solidFill>
          <a:ln>
            <a:solidFill>
              <a:srgbClr val="8BC3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35" name="Group 69">
            <a:extLst>
              <a:ext uri="{FF2B5EF4-FFF2-40B4-BE49-F238E27FC236}">
                <a16:creationId xmlns:a16="http://schemas.microsoft.com/office/drawing/2014/main" id="{A6B0AB29-52C4-2F47-5067-64FF1DBB8036}"/>
              </a:ext>
            </a:extLst>
          </xdr:cNvPr>
          <xdr:cNvGrpSpPr/>
        </xdr:nvGrpSpPr>
        <xdr:grpSpPr>
          <a:xfrm rot="5400000">
            <a:off x="8880080" y="5244216"/>
            <a:ext cx="1298754" cy="1614555"/>
            <a:chOff x="3116366" y="1611720"/>
            <a:chExt cx="1044507" cy="1614555"/>
          </a:xfrm>
          <a:solidFill>
            <a:srgbClr val="8BC34A"/>
          </a:solidFill>
        </xdr:grpSpPr>
        <xdr:sp macro="[0]!Hoja18.Plan_de_Previsión" textlink="">
          <xdr:nvSpPr>
            <xdr:cNvPr id="36" name="TextBox 70">
              <a:extLst>
                <a:ext uri="{FF2B5EF4-FFF2-40B4-BE49-F238E27FC236}">
                  <a16:creationId xmlns:a16="http://schemas.microsoft.com/office/drawing/2014/main" id="{C5F21649-DBF5-6C18-A652-0A4F4D8C6C15}"/>
                </a:ext>
              </a:extLst>
            </xdr:cNvPr>
            <xdr:cNvSpPr txBox="1"/>
          </xdr:nvSpPr>
          <xdr:spPr>
            <a:xfrm rot="16200000">
              <a:off x="2973929" y="2234339"/>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b="1">
                  <a:solidFill>
                    <a:schemeClr val="bg1"/>
                  </a:solidFill>
                  <a:latin typeface="Arial" pitchFamily="34" charset="0"/>
                  <a:cs typeface="Arial" pitchFamily="34" charset="0"/>
                </a:rPr>
                <a:t>04</a:t>
              </a:r>
            </a:p>
          </xdr:txBody>
        </xdr:sp>
        <xdr:sp macro="[0]!Hoja18.Plan_de_Previsión" textlink="">
          <xdr:nvSpPr>
            <xdr:cNvPr id="37" name="TextBox 121">
              <a:extLst>
                <a:ext uri="{FF2B5EF4-FFF2-40B4-BE49-F238E27FC236}">
                  <a16:creationId xmlns:a16="http://schemas.microsoft.com/office/drawing/2014/main" id="{153535D9-8C1E-ACFB-BD00-80385B747E62}"/>
                </a:ext>
              </a:extLst>
            </xdr:cNvPr>
            <xdr:cNvSpPr txBox="1"/>
          </xdr:nvSpPr>
          <xdr:spPr>
            <a:xfrm rot="16200000">
              <a:off x="3085185" y="2150587"/>
              <a:ext cx="1614555" cy="53682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0]!Hoja18.Plan_de_Previsión">
          <xdr:nvCxnSpPr>
            <xdr:cNvPr id="38" name="Straight Connector 72">
              <a:extLst>
                <a:ext uri="{FF2B5EF4-FFF2-40B4-BE49-F238E27FC236}">
                  <a16:creationId xmlns:a16="http://schemas.microsoft.com/office/drawing/2014/main" id="{FA00BCD4-A90B-705E-BB37-F1CC03B310EB}"/>
                </a:ext>
              </a:extLst>
            </xdr:cNvPr>
            <xdr:cNvCxnSpPr/>
          </xdr:nvCxnSpPr>
          <xdr:spPr>
            <a:xfrm rot="16200000">
              <a:off x="2931451" y="2475433"/>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609545</xdr:colOff>
      <xdr:row>16</xdr:row>
      <xdr:rowOff>163134</xdr:rowOff>
    </xdr:from>
    <xdr:to>
      <xdr:col>13</xdr:col>
      <xdr:colOff>159972</xdr:colOff>
      <xdr:row>26</xdr:row>
      <xdr:rowOff>112134</xdr:rowOff>
    </xdr:to>
    <xdr:grpSp>
      <xdr:nvGrpSpPr>
        <xdr:cNvPr id="39" name="Grupo 38">
          <a:extLst>
            <a:ext uri="{FF2B5EF4-FFF2-40B4-BE49-F238E27FC236}">
              <a16:creationId xmlns:a16="http://schemas.microsoft.com/office/drawing/2014/main" id="{49B617D0-573F-4C25-8247-2AFB08AADED4}"/>
            </a:ext>
          </a:extLst>
        </xdr:cNvPr>
        <xdr:cNvGrpSpPr/>
      </xdr:nvGrpSpPr>
      <xdr:grpSpPr>
        <a:xfrm>
          <a:off x="8147902" y="3211134"/>
          <a:ext cx="1836427" cy="1854000"/>
          <a:chOff x="8433652" y="3347206"/>
          <a:chExt cx="1836427" cy="1854000"/>
        </a:xfrm>
      </xdr:grpSpPr>
      <xdr:sp macro="[0]!Hoja16.Plan_de_Vacantes" textlink="">
        <xdr:nvSpPr>
          <xdr:cNvPr id="40" name="Pentágono regular 42">
            <a:extLst>
              <a:ext uri="{FF2B5EF4-FFF2-40B4-BE49-F238E27FC236}">
                <a16:creationId xmlns:a16="http://schemas.microsoft.com/office/drawing/2014/main" id="{629296D8-A57C-6A9F-02FA-03B80A6BB2DF}"/>
              </a:ext>
            </a:extLst>
          </xdr:cNvPr>
          <xdr:cNvSpPr/>
        </xdr:nvSpPr>
        <xdr:spPr>
          <a:xfrm rot="4039998">
            <a:off x="8426879" y="3358006"/>
            <a:ext cx="1854000" cy="1832400"/>
          </a:xfrm>
          <a:prstGeom prst="pentagon">
            <a:avLst/>
          </a:prstGeom>
          <a:solidFill>
            <a:srgbClr val="4CAF50"/>
          </a:solidFill>
          <a:ln>
            <a:solidFill>
              <a:srgbClr val="4CAF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1" name="Group 69">
            <a:extLst>
              <a:ext uri="{FF2B5EF4-FFF2-40B4-BE49-F238E27FC236}">
                <a16:creationId xmlns:a16="http://schemas.microsoft.com/office/drawing/2014/main" id="{68075028-0B24-3994-399F-994720628484}"/>
              </a:ext>
            </a:extLst>
          </xdr:cNvPr>
          <xdr:cNvGrpSpPr/>
        </xdr:nvGrpSpPr>
        <xdr:grpSpPr>
          <a:xfrm rot="4762351">
            <a:off x="8643972" y="3476799"/>
            <a:ext cx="1078978" cy="1499617"/>
            <a:chOff x="3204835" y="1995793"/>
            <a:chExt cx="867755" cy="1499617"/>
          </a:xfrm>
        </xdr:grpSpPr>
        <xdr:sp macro="[0]!Hoja16.Plan_de_Vacantes" textlink="">
          <xdr:nvSpPr>
            <xdr:cNvPr id="42" name="TextBox 70">
              <a:extLst>
                <a:ext uri="{FF2B5EF4-FFF2-40B4-BE49-F238E27FC236}">
                  <a16:creationId xmlns:a16="http://schemas.microsoft.com/office/drawing/2014/main" id="{699FB24F-9288-A709-00F6-E3AA82A4DCF7}"/>
                </a:ext>
              </a:extLst>
            </xdr:cNvPr>
            <xdr:cNvSpPr txBox="1"/>
          </xdr:nvSpPr>
          <xdr:spPr>
            <a:xfrm rot="16837649">
              <a:off x="3062398" y="2392364"/>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6.Plan_de_Vacantes" textlink="">
          <xdr:nvSpPr>
            <xdr:cNvPr id="43" name="TextBox 121">
              <a:extLst>
                <a:ext uri="{FF2B5EF4-FFF2-40B4-BE49-F238E27FC236}">
                  <a16:creationId xmlns:a16="http://schemas.microsoft.com/office/drawing/2014/main" id="{52993F80-DE12-C2D6-121B-A33631739977}"/>
                </a:ext>
              </a:extLst>
            </xdr:cNvPr>
            <xdr:cNvSpPr txBox="1"/>
          </xdr:nvSpPr>
          <xdr:spPr>
            <a:xfrm rot="16837649">
              <a:off x="3131465" y="2554285"/>
              <a:ext cx="1499617" cy="3826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44" name="Straight Connector 72">
              <a:extLst>
                <a:ext uri="{FF2B5EF4-FFF2-40B4-BE49-F238E27FC236}">
                  <a16:creationId xmlns:a16="http://schemas.microsoft.com/office/drawing/2014/main" id="{3AB1596B-A70A-2020-2769-DBB7374F4FEA}"/>
                </a:ext>
              </a:extLst>
            </xdr:cNvPr>
            <xdr:cNvCxnSpPr/>
          </xdr:nvCxnSpPr>
          <xdr:spPr>
            <a:xfrm rot="16837649">
              <a:off x="2989184" y="2652997"/>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408460</xdr:colOff>
      <xdr:row>5</xdr:row>
      <xdr:rowOff>54292</xdr:rowOff>
    </xdr:from>
    <xdr:to>
      <xdr:col>8</xdr:col>
      <xdr:colOff>738460</xdr:colOff>
      <xdr:row>14</xdr:row>
      <xdr:rowOff>172192</xdr:rowOff>
    </xdr:to>
    <xdr:grpSp>
      <xdr:nvGrpSpPr>
        <xdr:cNvPr id="45" name="Grupo 44">
          <a:extLst>
            <a:ext uri="{FF2B5EF4-FFF2-40B4-BE49-F238E27FC236}">
              <a16:creationId xmlns:a16="http://schemas.microsoft.com/office/drawing/2014/main" id="{4056E0AC-9488-4048-B9B9-00F8721EC180}"/>
            </a:ext>
          </a:extLst>
        </xdr:cNvPr>
        <xdr:cNvGrpSpPr/>
      </xdr:nvGrpSpPr>
      <xdr:grpSpPr>
        <a:xfrm rot="20703795">
          <a:off x="4898817" y="1006792"/>
          <a:ext cx="1854000" cy="1832400"/>
          <a:chOff x="5728855" y="1115650"/>
          <a:chExt cx="1854000" cy="1832400"/>
        </a:xfrm>
      </xdr:grpSpPr>
      <xdr:sp macro="[0]!Hoja11.PINAR" textlink="">
        <xdr:nvSpPr>
          <xdr:cNvPr id="46" name="Pentágono regular 47">
            <a:extLst>
              <a:ext uri="{FF2B5EF4-FFF2-40B4-BE49-F238E27FC236}">
                <a16:creationId xmlns:a16="http://schemas.microsoft.com/office/drawing/2014/main" id="{63028425-894B-359F-B8CA-96CE74B7290F}"/>
              </a:ext>
            </a:extLst>
          </xdr:cNvPr>
          <xdr:cNvSpPr/>
        </xdr:nvSpPr>
        <xdr:spPr>
          <a:xfrm rot="748194">
            <a:off x="5728855" y="1115650"/>
            <a:ext cx="1854000" cy="1832400"/>
          </a:xfrm>
          <a:prstGeom prst="pentagon">
            <a:avLst/>
          </a:prstGeom>
          <a:solidFill>
            <a:srgbClr val="00BCD4"/>
          </a:solidFill>
          <a:ln>
            <a:solidFill>
              <a:srgbClr val="00BCD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7" name="Grupo 46">
            <a:extLst>
              <a:ext uri="{FF2B5EF4-FFF2-40B4-BE49-F238E27FC236}">
                <a16:creationId xmlns:a16="http://schemas.microsoft.com/office/drawing/2014/main" id="{27F2E714-DFD8-F19C-2F7F-F89C8CD1A9E7}"/>
              </a:ext>
            </a:extLst>
          </xdr:cNvPr>
          <xdr:cNvGrpSpPr/>
        </xdr:nvGrpSpPr>
        <xdr:grpSpPr>
          <a:xfrm>
            <a:off x="5946321" y="1320958"/>
            <a:ext cx="1333700" cy="1491094"/>
            <a:chOff x="5946321" y="1320958"/>
            <a:chExt cx="1333700" cy="1491094"/>
          </a:xfrm>
        </xdr:grpSpPr>
        <xdr:sp macro="[0]!Hoja11.PINAR" textlink="">
          <xdr:nvSpPr>
            <xdr:cNvPr id="48" name="TextBox 70">
              <a:extLst>
                <a:ext uri="{FF2B5EF4-FFF2-40B4-BE49-F238E27FC236}">
                  <a16:creationId xmlns:a16="http://schemas.microsoft.com/office/drawing/2014/main" id="{FBA88D65-AD00-98C7-5223-642051C075B6}"/>
                </a:ext>
              </a:extLst>
            </xdr:cNvPr>
            <xdr:cNvSpPr txBox="1"/>
          </xdr:nvSpPr>
          <xdr:spPr>
            <a:xfrm rot="896205">
              <a:off x="6508227" y="1320958"/>
              <a:ext cx="58356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1.PINAR" textlink="">
          <xdr:nvSpPr>
            <xdr:cNvPr id="49" name="TextBox 121">
              <a:extLst>
                <a:ext uri="{FF2B5EF4-FFF2-40B4-BE49-F238E27FC236}">
                  <a16:creationId xmlns:a16="http://schemas.microsoft.com/office/drawing/2014/main" id="{B76301B1-84F1-4715-74E6-7E036BAAB50A}"/>
                </a:ext>
              </a:extLst>
            </xdr:cNvPr>
            <xdr:cNvSpPr txBox="1"/>
          </xdr:nvSpPr>
          <xdr:spPr>
            <a:xfrm rot="896205">
              <a:off x="5946321" y="1761123"/>
              <a:ext cx="1333700" cy="1050929"/>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0]!Hoja11.PINAR">
          <xdr:nvCxnSpPr>
            <xdr:cNvPr id="50" name="Straight Connector 72">
              <a:extLst>
                <a:ext uri="{FF2B5EF4-FFF2-40B4-BE49-F238E27FC236}">
                  <a16:creationId xmlns:a16="http://schemas.microsoft.com/office/drawing/2014/main" id="{0BD05C8C-A49A-CAFD-E1EC-CF04C6EEF4F1}"/>
                </a:ext>
              </a:extLst>
            </xdr:cNvPr>
            <xdr:cNvCxnSpPr/>
          </xdr:nvCxnSpPr>
          <xdr:spPr>
            <a:xfrm rot="896205" flipV="1">
              <a:off x="6221896" y="1763214"/>
              <a:ext cx="1039023" cy="517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68752</xdr:colOff>
      <xdr:row>8</xdr:row>
      <xdr:rowOff>94986</xdr:rowOff>
    </xdr:from>
    <xdr:to>
      <xdr:col>11</xdr:col>
      <xdr:colOff>398752</xdr:colOff>
      <xdr:row>18</xdr:row>
      <xdr:rowOff>22386</xdr:rowOff>
    </xdr:to>
    <xdr:grpSp>
      <xdr:nvGrpSpPr>
        <xdr:cNvPr id="51" name="Grupo 50">
          <a:extLst>
            <a:ext uri="{FF2B5EF4-FFF2-40B4-BE49-F238E27FC236}">
              <a16:creationId xmlns:a16="http://schemas.microsoft.com/office/drawing/2014/main" id="{56DBC033-4912-4A91-A1D6-4288440824F4}"/>
            </a:ext>
          </a:extLst>
        </xdr:cNvPr>
        <xdr:cNvGrpSpPr/>
      </xdr:nvGrpSpPr>
      <xdr:grpSpPr>
        <a:xfrm>
          <a:off x="6845109" y="1618986"/>
          <a:ext cx="1854000" cy="1832400"/>
          <a:chOff x="7348574" y="1904736"/>
          <a:chExt cx="1854000" cy="1832400"/>
        </a:xfrm>
      </xdr:grpSpPr>
      <xdr:sp macro="" textlink="">
        <xdr:nvSpPr>
          <xdr:cNvPr id="52" name="Pentágono regular 52">
            <a:extLst>
              <a:ext uri="{FF2B5EF4-FFF2-40B4-BE49-F238E27FC236}">
                <a16:creationId xmlns:a16="http://schemas.microsoft.com/office/drawing/2014/main" id="{5D430F45-FF23-663E-F179-4E1E6FDD7ACF}"/>
              </a:ext>
            </a:extLst>
          </xdr:cNvPr>
          <xdr:cNvSpPr/>
        </xdr:nvSpPr>
        <xdr:spPr>
          <a:xfrm rot="2384356">
            <a:off x="7348574" y="1904736"/>
            <a:ext cx="1854000" cy="1832400"/>
          </a:xfrm>
          <a:prstGeom prst="pentagon">
            <a:avLst/>
          </a:prstGeom>
          <a:solidFill>
            <a:srgbClr val="26A69A"/>
          </a:solidFill>
          <a:ln>
            <a:solidFill>
              <a:srgbClr val="26A6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53" name="Group 69">
            <a:extLst>
              <a:ext uri="{FF2B5EF4-FFF2-40B4-BE49-F238E27FC236}">
                <a16:creationId xmlns:a16="http://schemas.microsoft.com/office/drawing/2014/main" id="{00E464F9-2CC8-F7E6-B2EE-9641678171AA}"/>
              </a:ext>
            </a:extLst>
          </xdr:cNvPr>
          <xdr:cNvGrpSpPr/>
        </xdr:nvGrpSpPr>
        <xdr:grpSpPr>
          <a:xfrm rot="2532194">
            <a:off x="7561662" y="2250802"/>
            <a:ext cx="1524407" cy="1144133"/>
            <a:chOff x="3138673" y="1768852"/>
            <a:chExt cx="1225985" cy="1144133"/>
          </a:xfrm>
        </xdr:grpSpPr>
        <xdr:sp macro="" textlink="">
          <xdr:nvSpPr>
            <xdr:cNvPr id="54" name="TextBox 70">
              <a:extLst>
                <a:ext uri="{FF2B5EF4-FFF2-40B4-BE49-F238E27FC236}">
                  <a16:creationId xmlns:a16="http://schemas.microsoft.com/office/drawing/2014/main" id="{45BE35AD-097C-5548-5133-71FEDFF24C1D}"/>
                </a:ext>
              </a:extLst>
            </xdr:cNvPr>
            <xdr:cNvSpPr txBox="1"/>
          </xdr:nvSpPr>
          <xdr:spPr>
            <a:xfrm rot="19067806">
              <a:off x="3253275" y="1768852"/>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55" name="TextBox 121">
              <a:extLst>
                <a:ext uri="{FF2B5EF4-FFF2-40B4-BE49-F238E27FC236}">
                  <a16:creationId xmlns:a16="http://schemas.microsoft.com/office/drawing/2014/main" id="{D131461D-02F1-39BA-4D7A-64EA8E8A867A}"/>
                </a:ext>
              </a:extLst>
            </xdr:cNvPr>
            <xdr:cNvSpPr txBox="1"/>
          </xdr:nvSpPr>
          <xdr:spPr>
            <a:xfrm rot="19067806">
              <a:off x="3158610" y="2245495"/>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56" name="Straight Connector 72">
              <a:extLst>
                <a:ext uri="{FF2B5EF4-FFF2-40B4-BE49-F238E27FC236}">
                  <a16:creationId xmlns:a16="http://schemas.microsoft.com/office/drawing/2014/main" id="{82BFB851-F93C-31CB-371B-E206FCC1BDAF}"/>
                </a:ext>
              </a:extLst>
            </xdr:cNvPr>
            <xdr:cNvCxnSpPr/>
          </xdr:nvCxnSpPr>
          <xdr:spPr>
            <a:xfrm rot="19067806">
              <a:off x="3138673" y="223225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573118</xdr:colOff>
      <xdr:row>36</xdr:row>
      <xdr:rowOff>35973</xdr:rowOff>
    </xdr:from>
    <xdr:to>
      <xdr:col>13</xdr:col>
      <xdr:colOff>119518</xdr:colOff>
      <xdr:row>45</xdr:row>
      <xdr:rowOff>175473</xdr:rowOff>
    </xdr:to>
    <xdr:grpSp>
      <xdr:nvGrpSpPr>
        <xdr:cNvPr id="57" name="Grupo 56">
          <a:extLst>
            <a:ext uri="{FF2B5EF4-FFF2-40B4-BE49-F238E27FC236}">
              <a16:creationId xmlns:a16="http://schemas.microsoft.com/office/drawing/2014/main" id="{8C6E772D-DA0C-4639-9834-83BD608CBF7D}"/>
            </a:ext>
          </a:extLst>
        </xdr:cNvPr>
        <xdr:cNvGrpSpPr/>
      </xdr:nvGrpSpPr>
      <xdr:grpSpPr>
        <a:xfrm>
          <a:off x="8111475" y="6893973"/>
          <a:ext cx="1832400" cy="1854000"/>
          <a:chOff x="8111475" y="6893973"/>
          <a:chExt cx="1832400" cy="1854000"/>
        </a:xfrm>
      </xdr:grpSpPr>
      <xdr:sp macro="[0]!Hoja15.PETH" textlink="">
        <xdr:nvSpPr>
          <xdr:cNvPr id="58" name="Pentágono regular 57">
            <a:extLst>
              <a:ext uri="{FF2B5EF4-FFF2-40B4-BE49-F238E27FC236}">
                <a16:creationId xmlns:a16="http://schemas.microsoft.com/office/drawing/2014/main" id="{3283C8E3-B8AB-42EE-503E-0030F34979AF}"/>
              </a:ext>
            </a:extLst>
          </xdr:cNvPr>
          <xdr:cNvSpPr/>
        </xdr:nvSpPr>
        <xdr:spPr>
          <a:xfrm rot="7434003">
            <a:off x="8100675" y="6904773"/>
            <a:ext cx="1854000" cy="1832400"/>
          </a:xfrm>
          <a:prstGeom prst="pentagon">
            <a:avLst/>
          </a:prstGeom>
          <a:solidFill>
            <a:srgbClr val="FDD835"/>
          </a:solidFill>
          <a:ln>
            <a:solidFill>
              <a:srgbClr val="FDD8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nvGrpSpPr>
          <xdr:cNvPr id="59" name="Group 69">
            <a:extLst>
              <a:ext uri="{FF2B5EF4-FFF2-40B4-BE49-F238E27FC236}">
                <a16:creationId xmlns:a16="http://schemas.microsoft.com/office/drawing/2014/main" id="{11861BAC-61D3-1332-08F6-3B69D22E3DA7}"/>
              </a:ext>
            </a:extLst>
          </xdr:cNvPr>
          <xdr:cNvGrpSpPr/>
        </xdr:nvGrpSpPr>
        <xdr:grpSpPr>
          <a:xfrm rot="18606243">
            <a:off x="8428004" y="7038616"/>
            <a:ext cx="1200313" cy="1629333"/>
            <a:chOff x="3376044" y="1676178"/>
            <a:chExt cx="966000" cy="1639155"/>
          </a:xfrm>
          <a:noFill/>
        </xdr:grpSpPr>
        <xdr:sp macro="[0]!Hoja15.PETH" textlink="">
          <xdr:nvSpPr>
            <xdr:cNvPr id="60" name="TextBox 70">
              <a:extLst>
                <a:ext uri="{FF2B5EF4-FFF2-40B4-BE49-F238E27FC236}">
                  <a16:creationId xmlns:a16="http://schemas.microsoft.com/office/drawing/2014/main" id="{45090D43-5F0A-99FC-D590-E0F1613641C1}"/>
                </a:ext>
              </a:extLst>
            </xdr:cNvPr>
            <xdr:cNvSpPr txBox="1"/>
          </xdr:nvSpPr>
          <xdr:spPr>
            <a:xfrm rot="3105619">
              <a:off x="3828319" y="1952354"/>
              <a:ext cx="656161" cy="371288"/>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5.PETH" textlink="">
          <xdr:nvSpPr>
            <xdr:cNvPr id="61" name="TextBox 121">
              <a:extLst>
                <a:ext uri="{FF2B5EF4-FFF2-40B4-BE49-F238E27FC236}">
                  <a16:creationId xmlns:a16="http://schemas.microsoft.com/office/drawing/2014/main" id="{0E2D617E-E14A-8FEE-20AB-43B7ECC18FB9}"/>
                </a:ext>
              </a:extLst>
            </xdr:cNvPr>
            <xdr:cNvSpPr txBox="1"/>
          </xdr:nvSpPr>
          <xdr:spPr>
            <a:xfrm rot="3105619">
              <a:off x="2920012" y="2271748"/>
              <a:ext cx="1499617" cy="587554"/>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0]!Hoja15.PETH">
          <xdr:nvCxnSpPr>
            <xdr:cNvPr id="62" name="Straight Connector 72">
              <a:extLst>
                <a:ext uri="{FF2B5EF4-FFF2-40B4-BE49-F238E27FC236}">
                  <a16:creationId xmlns:a16="http://schemas.microsoft.com/office/drawing/2014/main" id="{5DBD2A25-4568-B931-607D-303D1B7F5EB0}"/>
                </a:ext>
              </a:extLst>
            </xdr:cNvPr>
            <xdr:cNvCxnSpPr/>
          </xdr:nvCxnSpPr>
          <xdr:spPr>
            <a:xfrm rot="3105619">
              <a:off x="3424605" y="2232778"/>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198811</xdr:colOff>
      <xdr:row>43</xdr:row>
      <xdr:rowOff>26592</xdr:rowOff>
    </xdr:from>
    <xdr:to>
      <xdr:col>6</xdr:col>
      <xdr:colOff>565737</xdr:colOff>
      <xdr:row>52</xdr:row>
      <xdr:rowOff>144492</xdr:rowOff>
    </xdr:to>
    <xdr:grpSp>
      <xdr:nvGrpSpPr>
        <xdr:cNvPr id="63" name="Grupo 62">
          <a:extLst>
            <a:ext uri="{FF2B5EF4-FFF2-40B4-BE49-F238E27FC236}">
              <a16:creationId xmlns:a16="http://schemas.microsoft.com/office/drawing/2014/main" id="{813F6455-48E3-443B-945E-DE6D6C9C981A}"/>
            </a:ext>
          </a:extLst>
        </xdr:cNvPr>
        <xdr:cNvGrpSpPr/>
      </xdr:nvGrpSpPr>
      <xdr:grpSpPr>
        <a:xfrm>
          <a:off x="3165168" y="8218092"/>
          <a:ext cx="1890926" cy="1832400"/>
          <a:chOff x="3165169" y="8218092"/>
          <a:chExt cx="1890926" cy="1832400"/>
        </a:xfrm>
      </xdr:grpSpPr>
      <xdr:sp macro="[0]!Hoja14.PSST" textlink="">
        <xdr:nvSpPr>
          <xdr:cNvPr id="64" name="Pentágono regular 62">
            <a:extLst>
              <a:ext uri="{FF2B5EF4-FFF2-40B4-BE49-F238E27FC236}">
                <a16:creationId xmlns:a16="http://schemas.microsoft.com/office/drawing/2014/main" id="{968616FA-974B-581B-EA6B-9CD7C9CDECB1}"/>
              </a:ext>
            </a:extLst>
          </xdr:cNvPr>
          <xdr:cNvSpPr/>
        </xdr:nvSpPr>
        <xdr:spPr>
          <a:xfrm rot="12402198">
            <a:off x="3165169" y="8218092"/>
            <a:ext cx="1854000" cy="1832400"/>
          </a:xfrm>
          <a:prstGeom prst="pentagon">
            <a:avLst/>
          </a:prstGeom>
          <a:solidFill>
            <a:srgbClr val="D32F2F"/>
          </a:solidFill>
          <a:ln>
            <a:solidFill>
              <a:srgbClr val="D32F2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65" name="Group 69">
            <a:extLst>
              <a:ext uri="{FF2B5EF4-FFF2-40B4-BE49-F238E27FC236}">
                <a16:creationId xmlns:a16="http://schemas.microsoft.com/office/drawing/2014/main" id="{8A9DA8AF-1F11-52A0-792B-121D24488A98}"/>
              </a:ext>
            </a:extLst>
          </xdr:cNvPr>
          <xdr:cNvGrpSpPr/>
        </xdr:nvGrpSpPr>
        <xdr:grpSpPr>
          <a:xfrm rot="1957005">
            <a:off x="3440159" y="8328358"/>
            <a:ext cx="1615936" cy="690482"/>
            <a:chOff x="3042548" y="1674602"/>
            <a:chExt cx="1366469" cy="690482"/>
          </a:xfrm>
        </xdr:grpSpPr>
        <xdr:sp macro="[0]!Hoja14.PSST" textlink="">
          <xdr:nvSpPr>
            <xdr:cNvPr id="66" name="TextBox 70">
              <a:extLst>
                <a:ext uri="{FF2B5EF4-FFF2-40B4-BE49-F238E27FC236}">
                  <a16:creationId xmlns:a16="http://schemas.microsoft.com/office/drawing/2014/main" id="{136F7F49-B734-D47B-18F2-BAD95C61BA40}"/>
                </a:ext>
              </a:extLst>
            </xdr:cNvPr>
            <xdr:cNvSpPr txBox="1"/>
          </xdr:nvSpPr>
          <xdr:spPr>
            <a:xfrm rot="19642995">
              <a:off x="3347122" y="1674602"/>
              <a:ext cx="634660" cy="45262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0]!Hoja14.PSST" textlink="">
          <xdr:nvSpPr>
            <xdr:cNvPr id="67" name="TextBox 121">
              <a:extLst>
                <a:ext uri="{FF2B5EF4-FFF2-40B4-BE49-F238E27FC236}">
                  <a16:creationId xmlns:a16="http://schemas.microsoft.com/office/drawing/2014/main" id="{7E0E088C-6C9A-0FF5-8F49-C30DB04C92FF}"/>
                </a:ext>
              </a:extLst>
            </xdr:cNvPr>
            <xdr:cNvSpPr txBox="1"/>
          </xdr:nvSpPr>
          <xdr:spPr>
            <a:xfrm rot="19642995">
              <a:off x="3042548" y="2158110"/>
              <a:ext cx="1366469" cy="20697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68" name="Straight Connector 72">
              <a:extLst>
                <a:ext uri="{FF2B5EF4-FFF2-40B4-BE49-F238E27FC236}">
                  <a16:creationId xmlns:a16="http://schemas.microsoft.com/office/drawing/2014/main" id="{023CA5F0-13B0-2D7C-B5C9-357FFC13F85C}"/>
                </a:ext>
              </a:extLst>
            </xdr:cNvPr>
            <xdr:cNvCxnSpPr/>
          </xdr:nvCxnSpPr>
          <xdr:spPr>
            <a:xfrm rot="19642995">
              <a:off x="3216663" y="213966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340580</xdr:colOff>
      <xdr:row>36</xdr:row>
      <xdr:rowOff>119831</xdr:rowOff>
    </xdr:from>
    <xdr:to>
      <xdr:col>4</xdr:col>
      <xdr:colOff>648980</xdr:colOff>
      <xdr:row>46</xdr:row>
      <xdr:rowOff>68831</xdr:rowOff>
    </xdr:to>
    <xdr:grpSp>
      <xdr:nvGrpSpPr>
        <xdr:cNvPr id="69" name="Grupo 68">
          <a:extLst>
            <a:ext uri="{FF2B5EF4-FFF2-40B4-BE49-F238E27FC236}">
              <a16:creationId xmlns:a16="http://schemas.microsoft.com/office/drawing/2014/main" id="{3C894E78-D132-48EF-A03B-03978406CF96}"/>
            </a:ext>
          </a:extLst>
        </xdr:cNvPr>
        <xdr:cNvGrpSpPr/>
      </xdr:nvGrpSpPr>
      <xdr:grpSpPr>
        <a:xfrm>
          <a:off x="1782937" y="6977831"/>
          <a:ext cx="1832400" cy="1854000"/>
          <a:chOff x="1782937" y="6977831"/>
          <a:chExt cx="1832400" cy="1854000"/>
        </a:xfrm>
      </xdr:grpSpPr>
      <xdr:sp macro="[0]!Hoja2.PAAC" textlink="">
        <xdr:nvSpPr>
          <xdr:cNvPr id="70" name="Pentágono regular 67">
            <a:extLst>
              <a:ext uri="{FF2B5EF4-FFF2-40B4-BE49-F238E27FC236}">
                <a16:creationId xmlns:a16="http://schemas.microsoft.com/office/drawing/2014/main" id="{B6B7AAAA-88FA-551B-4FBA-359C33DD9CEA}"/>
              </a:ext>
            </a:extLst>
          </xdr:cNvPr>
          <xdr:cNvSpPr/>
        </xdr:nvSpPr>
        <xdr:spPr>
          <a:xfrm rot="14104299">
            <a:off x="1772137" y="6988631"/>
            <a:ext cx="1854000" cy="1832400"/>
          </a:xfrm>
          <a:prstGeom prst="pentagon">
            <a:avLst/>
          </a:prstGeom>
          <a:solidFill>
            <a:srgbClr val="B71C1C"/>
          </a:solidFill>
          <a:ln>
            <a:solidFill>
              <a:srgbClr val="B71C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1" name="Group 69">
            <a:extLst>
              <a:ext uri="{FF2B5EF4-FFF2-40B4-BE49-F238E27FC236}">
                <a16:creationId xmlns:a16="http://schemas.microsoft.com/office/drawing/2014/main" id="{BE32CE6D-B3F8-3944-5ABC-20B68BB46989}"/>
              </a:ext>
            </a:extLst>
          </xdr:cNvPr>
          <xdr:cNvGrpSpPr/>
        </xdr:nvGrpSpPr>
        <xdr:grpSpPr>
          <a:xfrm rot="3681421">
            <a:off x="2173767" y="7009075"/>
            <a:ext cx="1014759" cy="1499629"/>
            <a:chOff x="3251619" y="1808644"/>
            <a:chExt cx="816106" cy="1499629"/>
          </a:xfrm>
        </xdr:grpSpPr>
        <xdr:sp macro="[0]!Hoja2.PAAC" textlink="">
          <xdr:nvSpPr>
            <xdr:cNvPr id="72" name="TextBox 70">
              <a:extLst>
                <a:ext uri="{FF2B5EF4-FFF2-40B4-BE49-F238E27FC236}">
                  <a16:creationId xmlns:a16="http://schemas.microsoft.com/office/drawing/2014/main" id="{5A6146B6-0399-8E9E-388F-174AFFE1B202}"/>
                </a:ext>
              </a:extLst>
            </xdr:cNvPr>
            <xdr:cNvSpPr txBox="1"/>
          </xdr:nvSpPr>
          <xdr:spPr>
            <a:xfrm rot="17918579">
              <a:off x="3109182" y="1986215"/>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0]!Hoja2.PAAC" textlink="">
          <xdr:nvSpPr>
            <xdr:cNvPr id="73" name="TextBox 121">
              <a:extLst>
                <a:ext uri="{FF2B5EF4-FFF2-40B4-BE49-F238E27FC236}">
                  <a16:creationId xmlns:a16="http://schemas.microsoft.com/office/drawing/2014/main" id="{45B7A4D3-CFC3-B9BF-D3E4-108243ADAC9A}"/>
                </a:ext>
              </a:extLst>
            </xdr:cNvPr>
            <xdr:cNvSpPr txBox="1"/>
          </xdr:nvSpPr>
          <xdr:spPr>
            <a:xfrm rot="17918579">
              <a:off x="3050317" y="2290865"/>
              <a:ext cx="1496365" cy="53845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a:t>
              </a:r>
              <a:r>
                <a:rPr lang="en-US" sz="1300" b="1" kern="0" baseline="0">
                  <a:solidFill>
                    <a:schemeClr val="bg1"/>
                  </a:solidFill>
                  <a:latin typeface="Arial" pitchFamily="34" charset="0"/>
                  <a:cs typeface="Arial" pitchFamily="34" charset="0"/>
                </a:rPr>
                <a:t>  de Transparencia y etica publica</a:t>
              </a:r>
              <a:endParaRPr lang="en-US" sz="1300" b="1" kern="0">
                <a:solidFill>
                  <a:schemeClr val="bg1"/>
                </a:solidFill>
                <a:latin typeface="Arial" pitchFamily="34" charset="0"/>
                <a:cs typeface="Arial" pitchFamily="34" charset="0"/>
              </a:endParaRPr>
            </a:p>
          </xdr:txBody>
        </xdr:sp>
        <xdr:cxnSp macro="[0]!Hoja2.PAAC">
          <xdr:nvCxnSpPr>
            <xdr:cNvPr id="74" name="Straight Connector 72">
              <a:extLst>
                <a:ext uri="{FF2B5EF4-FFF2-40B4-BE49-F238E27FC236}">
                  <a16:creationId xmlns:a16="http://schemas.microsoft.com/office/drawing/2014/main" id="{3FC12FB3-D266-07A9-9508-D7BF32B319FF}"/>
                </a:ext>
              </a:extLst>
            </xdr:cNvPr>
            <xdr:cNvCxnSpPr/>
          </xdr:nvCxnSpPr>
          <xdr:spPr>
            <a:xfrm rot="17918579">
              <a:off x="2967361" y="2365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476251</xdr:colOff>
      <xdr:row>45</xdr:row>
      <xdr:rowOff>68035</xdr:rowOff>
    </xdr:from>
    <xdr:to>
      <xdr:col>9</xdr:col>
      <xdr:colOff>44251</xdr:colOff>
      <xdr:row>54</xdr:row>
      <xdr:rowOff>185935</xdr:rowOff>
    </xdr:to>
    <xdr:grpSp>
      <xdr:nvGrpSpPr>
        <xdr:cNvPr id="75" name="Grupo 74">
          <a:extLst>
            <a:ext uri="{FF2B5EF4-FFF2-40B4-BE49-F238E27FC236}">
              <a16:creationId xmlns:a16="http://schemas.microsoft.com/office/drawing/2014/main" id="{B6242F91-78D2-4C8F-A66F-4AF2E5540570}"/>
            </a:ext>
          </a:extLst>
        </xdr:cNvPr>
        <xdr:cNvGrpSpPr/>
      </xdr:nvGrpSpPr>
      <xdr:grpSpPr>
        <a:xfrm>
          <a:off x="4966608" y="8640535"/>
          <a:ext cx="1854000" cy="1832400"/>
          <a:chOff x="4966608" y="8640535"/>
          <a:chExt cx="1854000" cy="1832400"/>
        </a:xfrm>
      </xdr:grpSpPr>
      <xdr:grpSp>
        <xdr:nvGrpSpPr>
          <xdr:cNvPr id="76" name="Grupo 75">
            <a:extLst>
              <a:ext uri="{FF2B5EF4-FFF2-40B4-BE49-F238E27FC236}">
                <a16:creationId xmlns:a16="http://schemas.microsoft.com/office/drawing/2014/main" id="{A94F225F-DC6F-DAA3-9FDC-FACDEBDBB647}"/>
              </a:ext>
            </a:extLst>
          </xdr:cNvPr>
          <xdr:cNvGrpSpPr/>
        </xdr:nvGrpSpPr>
        <xdr:grpSpPr>
          <a:xfrm>
            <a:off x="4966608" y="8640535"/>
            <a:ext cx="1854000" cy="1832400"/>
            <a:chOff x="4966608" y="8640535"/>
            <a:chExt cx="1854000" cy="1832400"/>
          </a:xfrm>
        </xdr:grpSpPr>
        <xdr:sp macro="[0]!Hoja13.Plan_de_Incentivos" textlink="">
          <xdr:nvSpPr>
            <xdr:cNvPr id="78" name="Pentágono regular 32">
              <a:extLst>
                <a:ext uri="{FF2B5EF4-FFF2-40B4-BE49-F238E27FC236}">
                  <a16:creationId xmlns:a16="http://schemas.microsoft.com/office/drawing/2014/main" id="{750121D6-CC48-6326-E758-7A52F8CF21A7}"/>
                </a:ext>
              </a:extLst>
            </xdr:cNvPr>
            <xdr:cNvSpPr/>
          </xdr:nvSpPr>
          <xdr:spPr>
            <a:xfrm rot="10800000">
              <a:off x="4966608" y="8640535"/>
              <a:ext cx="1854000" cy="1832400"/>
            </a:xfrm>
            <a:prstGeom prst="pentagon">
              <a:avLst/>
            </a:prstGeom>
            <a:solidFill>
              <a:srgbClr val="E64A19"/>
            </a:solidFill>
            <a:ln>
              <a:solidFill>
                <a:srgbClr val="E64A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9" name="Group 69">
              <a:extLst>
                <a:ext uri="{FF2B5EF4-FFF2-40B4-BE49-F238E27FC236}">
                  <a16:creationId xmlns:a16="http://schemas.microsoft.com/office/drawing/2014/main" id="{FEECC6F6-9C7A-0546-6BA2-8FCD76ECAD3D}"/>
                </a:ext>
              </a:extLst>
            </xdr:cNvPr>
            <xdr:cNvGrpSpPr/>
          </xdr:nvGrpSpPr>
          <xdr:grpSpPr>
            <a:xfrm>
              <a:off x="5144041" y="8679553"/>
              <a:ext cx="1498586" cy="883935"/>
              <a:chOff x="3103892" y="1658473"/>
              <a:chExt cx="1206048" cy="884634"/>
            </a:xfrm>
            <a:solidFill>
              <a:srgbClr val="E64A19"/>
            </a:solidFill>
          </xdr:grpSpPr>
          <xdr:sp macro="[0]!Hoja13.Plan_de_Incentivos" textlink="">
            <xdr:nvSpPr>
              <xdr:cNvPr id="80" name="TextBox 70">
                <a:extLst>
                  <a:ext uri="{FF2B5EF4-FFF2-40B4-BE49-F238E27FC236}">
                    <a16:creationId xmlns:a16="http://schemas.microsoft.com/office/drawing/2014/main" id="{1170E509-6EC5-B8AB-4F3D-F8D5D26B96E2}"/>
                  </a:ext>
                </a:extLst>
              </xdr:cNvPr>
              <xdr:cNvSpPr txBox="1"/>
            </xdr:nvSpPr>
            <xdr:spPr>
              <a:xfrm>
                <a:off x="3497780" y="1658473"/>
                <a:ext cx="527709" cy="461665"/>
              </a:xfrm>
              <a:prstGeom prst="rect">
                <a:avLst/>
              </a:prstGeom>
              <a:grpFill/>
              <a:ln>
                <a:solidFill>
                  <a:srgbClr val="E64A19"/>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0]!Hoja13.Plan_de_Incentivos" textlink="">
            <xdr:nvSpPr>
              <xdr:cNvPr id="81" name="TextBox 121">
                <a:extLst>
                  <a:ext uri="{FF2B5EF4-FFF2-40B4-BE49-F238E27FC236}">
                    <a16:creationId xmlns:a16="http://schemas.microsoft.com/office/drawing/2014/main" id="{B4E81914-ED7A-4E1C-577C-18FED63B0E09}"/>
                  </a:ext>
                </a:extLst>
              </xdr:cNvPr>
              <xdr:cNvSpPr txBox="1"/>
            </xdr:nvSpPr>
            <xdr:spPr>
              <a:xfrm>
                <a:off x="3103892" y="2272102"/>
                <a:ext cx="1206048" cy="271005"/>
              </a:xfrm>
              <a:prstGeom prst="rect">
                <a:avLst/>
              </a:prstGeom>
              <a:grpFill/>
              <a:ln>
                <a:solidFill>
                  <a:srgbClr val="E64A19"/>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82" name="Straight Connector 72">
                <a:extLst>
                  <a:ext uri="{FF2B5EF4-FFF2-40B4-BE49-F238E27FC236}">
                    <a16:creationId xmlns:a16="http://schemas.microsoft.com/office/drawing/2014/main" id="{6ADD7BF3-6F85-CFA3-0F7E-824DF8759B4E}"/>
                  </a:ext>
                </a:extLst>
              </xdr:cNvPr>
              <xdr:cNvCxnSpPr/>
            </xdr:nvCxnSpPr>
            <xdr:spPr>
              <a:xfrm>
                <a:off x="3313996" y="2108039"/>
                <a:ext cx="895277" cy="0"/>
              </a:xfrm>
              <a:prstGeom prst="line">
                <a:avLst/>
              </a:prstGeom>
              <a:grpFill/>
              <a:ln w="12700">
                <a:solidFill>
                  <a:srgbClr val="E64A19"/>
                </a:solidFill>
              </a:ln>
            </xdr:spPr>
            <xdr:style>
              <a:lnRef idx="1">
                <a:schemeClr val="accent1"/>
              </a:lnRef>
              <a:fillRef idx="0">
                <a:schemeClr val="accent1"/>
              </a:fillRef>
              <a:effectRef idx="0">
                <a:schemeClr val="accent1"/>
              </a:effectRef>
              <a:fontRef idx="minor">
                <a:schemeClr val="tx1"/>
              </a:fontRef>
            </xdr:style>
          </xdr:cxnSp>
        </xdr:grpSp>
      </xdr:grpSp>
      <xdr:cxnSp macro="[0]!Hoja13.Plan_de_Incentivos">
        <xdr:nvCxnSpPr>
          <xdr:cNvPr id="77" name="Straight Connector 72">
            <a:extLst>
              <a:ext uri="{FF2B5EF4-FFF2-40B4-BE49-F238E27FC236}">
                <a16:creationId xmlns:a16="http://schemas.microsoft.com/office/drawing/2014/main" id="{AF61F61F-0A0D-46A0-CDAB-1AB2DEF06592}"/>
              </a:ext>
            </a:extLst>
          </xdr:cNvPr>
          <xdr:cNvCxnSpPr/>
        </xdr:nvCxnSpPr>
        <xdr:spPr>
          <a:xfrm>
            <a:off x="5416000" y="9189622"/>
            <a:ext cx="1058722"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663863</xdr:colOff>
      <xdr:row>34</xdr:row>
      <xdr:rowOff>158749</xdr:rowOff>
    </xdr:from>
    <xdr:to>
      <xdr:col>10</xdr:col>
      <xdr:colOff>722354</xdr:colOff>
      <xdr:row>42</xdr:row>
      <xdr:rowOff>173182</xdr:rowOff>
    </xdr:to>
    <xdr:sp macro="" textlink="">
      <xdr:nvSpPr>
        <xdr:cNvPr id="83" name="TextBox 121">
          <a:extLst>
            <a:ext uri="{FF2B5EF4-FFF2-40B4-BE49-F238E27FC236}">
              <a16:creationId xmlns:a16="http://schemas.microsoft.com/office/drawing/2014/main" id="{2ADFCDFA-F92C-409C-B439-33DEA8EBFA0E}"/>
            </a:ext>
          </a:extLst>
        </xdr:cNvPr>
        <xdr:cNvSpPr txBox="1"/>
      </xdr:nvSpPr>
      <xdr:spPr>
        <a:xfrm>
          <a:off x="3626138" y="6635749"/>
          <a:ext cx="4630491" cy="153843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3600" b="1" kern="0">
              <a:solidFill>
                <a:schemeClr val="accent2">
                  <a:lumMod val="75000"/>
                </a:schemeClr>
              </a:solidFill>
              <a:latin typeface="Arial" pitchFamily="34" charset="0"/>
              <a:cs typeface="Arial" pitchFamily="34" charset="0"/>
            </a:rPr>
            <a:t>FIDUPREVISORA</a:t>
          </a:r>
          <a:r>
            <a:rPr lang="en-US" sz="3600" b="1" kern="0" baseline="0">
              <a:solidFill>
                <a:schemeClr val="accent2">
                  <a:lumMod val="75000"/>
                </a:schemeClr>
              </a:solidFill>
              <a:latin typeface="Arial" pitchFamily="34" charset="0"/>
              <a:cs typeface="Arial" pitchFamily="34" charset="0"/>
            </a:rPr>
            <a:t> S.A.</a:t>
          </a:r>
          <a:endParaRPr lang="en-US" sz="4000" b="1" kern="0">
            <a:solidFill>
              <a:schemeClr val="accent2">
                <a:lumMod val="75000"/>
              </a:schemeClr>
            </a:solidFill>
            <a:latin typeface="Arial" pitchFamily="34" charset="0"/>
            <a:cs typeface="Arial" pitchFamily="34" charset="0"/>
          </a:endParaRPr>
        </a:p>
      </xdr:txBody>
    </xdr:sp>
    <xdr:clientData/>
  </xdr:twoCellAnchor>
  <xdr:twoCellAnchor>
    <xdr:from>
      <xdr:col>0</xdr:col>
      <xdr:colOff>577273</xdr:colOff>
      <xdr:row>60</xdr:row>
      <xdr:rowOff>115454</xdr:rowOff>
    </xdr:from>
    <xdr:to>
      <xdr:col>14</xdr:col>
      <xdr:colOff>635000</xdr:colOff>
      <xdr:row>65</xdr:row>
      <xdr:rowOff>115454</xdr:rowOff>
    </xdr:to>
    <xdr:sp macro="" textlink="">
      <xdr:nvSpPr>
        <xdr:cNvPr id="85" name="CuadroTexto 84">
          <a:extLst>
            <a:ext uri="{FF2B5EF4-FFF2-40B4-BE49-F238E27FC236}">
              <a16:creationId xmlns:a16="http://schemas.microsoft.com/office/drawing/2014/main" id="{EFF42C88-E93D-49BE-884E-D1E82CA8F2B3}"/>
            </a:ext>
          </a:extLst>
        </xdr:cNvPr>
        <xdr:cNvSpPr txBox="1"/>
      </xdr:nvSpPr>
      <xdr:spPr>
        <a:xfrm>
          <a:off x="577273" y="11545454"/>
          <a:ext cx="1064000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800">
              <a:latin typeface="Arial" panose="020B0604020202020204" pitchFamily="34" charset="0"/>
              <a:cs typeface="Arial" panose="020B0604020202020204" pitchFamily="34" charset="0"/>
            </a:rPr>
            <a:t>Para ver las actividades programadas para cada uno</a:t>
          </a:r>
          <a:r>
            <a:rPr lang="es-CO" sz="1800" baseline="0">
              <a:latin typeface="Arial" panose="020B0604020202020204" pitchFamily="34" charset="0"/>
              <a:cs typeface="Arial" panose="020B0604020202020204" pitchFamily="34" charset="0"/>
            </a:rPr>
            <a:t> de los planes</a:t>
          </a:r>
          <a:r>
            <a:rPr lang="es-CO" sz="1800">
              <a:latin typeface="Arial" panose="020B0604020202020204" pitchFamily="34" charset="0"/>
              <a:cs typeface="Arial" panose="020B0604020202020204" pitchFamily="34" charset="0"/>
            </a:rPr>
            <a:t>, dar clic sobre cada botón.</a:t>
          </a:r>
        </a:p>
      </xdr:txBody>
    </xdr:sp>
    <xdr:clientData/>
  </xdr:twoCellAnchor>
  <xdr:twoCellAnchor editAs="oneCell">
    <xdr:from>
      <xdr:col>0</xdr:col>
      <xdr:colOff>122465</xdr:colOff>
      <xdr:row>1</xdr:row>
      <xdr:rowOff>68036</xdr:rowOff>
    </xdr:from>
    <xdr:to>
      <xdr:col>4</xdr:col>
      <xdr:colOff>644322</xdr:colOff>
      <xdr:row>4</xdr:row>
      <xdr:rowOff>149679</xdr:rowOff>
    </xdr:to>
    <xdr:pic>
      <xdr:nvPicPr>
        <xdr:cNvPr id="86" name="Imagen 85">
          <a:extLst>
            <a:ext uri="{FF2B5EF4-FFF2-40B4-BE49-F238E27FC236}">
              <a16:creationId xmlns:a16="http://schemas.microsoft.com/office/drawing/2014/main" id="{C7A16D1D-25AB-5972-ECDA-D1CC634CEACB}"/>
            </a:ext>
          </a:extLst>
        </xdr:cNvPr>
        <xdr:cNvPicPr>
          <a:picLocks noChangeAspect="1"/>
        </xdr:cNvPicPr>
      </xdr:nvPicPr>
      <xdr:blipFill>
        <a:blip xmlns:r="http://schemas.openxmlformats.org/officeDocument/2006/relationships" r:embed="rId1"/>
        <a:stretch>
          <a:fillRect/>
        </a:stretch>
      </xdr:blipFill>
      <xdr:spPr>
        <a:xfrm>
          <a:off x="122465" y="258536"/>
          <a:ext cx="3488214" cy="653143"/>
        </a:xfrm>
        <a:prstGeom prst="rect">
          <a:avLst/>
        </a:prstGeom>
      </xdr:spPr>
    </xdr:pic>
    <xdr:clientData/>
  </xdr:twoCellAnchor>
  <xdr:twoCellAnchor editAs="oneCell">
    <xdr:from>
      <xdr:col>10</xdr:col>
      <xdr:colOff>381000</xdr:colOff>
      <xdr:row>1</xdr:row>
      <xdr:rowOff>95250</xdr:rowOff>
    </xdr:from>
    <xdr:to>
      <xdr:col>15</xdr:col>
      <xdr:colOff>11357</xdr:colOff>
      <xdr:row>6</xdr:row>
      <xdr:rowOff>66804</xdr:rowOff>
    </xdr:to>
    <xdr:pic>
      <xdr:nvPicPr>
        <xdr:cNvPr id="87" name="Imagen 86">
          <a:extLst>
            <a:ext uri="{FF2B5EF4-FFF2-40B4-BE49-F238E27FC236}">
              <a16:creationId xmlns:a16="http://schemas.microsoft.com/office/drawing/2014/main" id="{9A9652D6-6B62-7A05-930F-7CA0A547D770}"/>
            </a:ext>
          </a:extLst>
        </xdr:cNvPr>
        <xdr:cNvPicPr>
          <a:picLocks noChangeAspect="1"/>
        </xdr:cNvPicPr>
      </xdr:nvPicPr>
      <xdr:blipFill>
        <a:blip xmlns:r="http://schemas.openxmlformats.org/officeDocument/2006/relationships" r:embed="rId2"/>
        <a:stretch>
          <a:fillRect/>
        </a:stretch>
      </xdr:blipFill>
      <xdr:spPr>
        <a:xfrm>
          <a:off x="7919357" y="285750"/>
          <a:ext cx="3372321" cy="9240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178594</xdr:colOff>
      <xdr:row>1</xdr:row>
      <xdr:rowOff>107156</xdr:rowOff>
    </xdr:from>
    <xdr:to>
      <xdr:col>1</xdr:col>
      <xdr:colOff>1952627</xdr:colOff>
      <xdr:row>12</xdr:row>
      <xdr:rowOff>1308</xdr:rowOff>
    </xdr:to>
    <xdr:pic macro="[0]!Hoja17.Integración_PAA">
      <xdr:nvPicPr>
        <xdr:cNvPr id="2" name="Imagen 1">
          <a:extLst>
            <a:ext uri="{FF2B5EF4-FFF2-40B4-BE49-F238E27FC236}">
              <a16:creationId xmlns:a16="http://schemas.microsoft.com/office/drawing/2014/main" id="{970F3E4A-10DF-4B23-B1E3-CE6F74EF6E04}"/>
            </a:ext>
          </a:extLst>
        </xdr:cNvPr>
        <xdr:cNvPicPr>
          <a:picLocks noChangeAspect="1"/>
        </xdr:cNvPicPr>
      </xdr:nvPicPr>
      <xdr:blipFill rotWithShape="1">
        <a:blip xmlns:r="http://schemas.openxmlformats.org/officeDocument/2006/relationships" r:embed="rId1"/>
        <a:srcRect l="4961"/>
        <a:stretch/>
      </xdr:blipFill>
      <xdr:spPr>
        <a:xfrm>
          <a:off x="273844" y="278606"/>
          <a:ext cx="1774033" cy="2018227"/>
        </a:xfrm>
        <a:prstGeom prst="rect">
          <a:avLst/>
        </a:prstGeom>
      </xdr:spPr>
    </xdr:pic>
    <xdr:clientData/>
  </xdr:twoCellAnchor>
  <xdr:twoCellAnchor>
    <xdr:from>
      <xdr:col>1</xdr:col>
      <xdr:colOff>59531</xdr:colOff>
      <xdr:row>0</xdr:row>
      <xdr:rowOff>154781</xdr:rowOff>
    </xdr:from>
    <xdr:to>
      <xdr:col>9</xdr:col>
      <xdr:colOff>1988344</xdr:colOff>
      <xdr:row>12</xdr:row>
      <xdr:rowOff>71438</xdr:rowOff>
    </xdr:to>
    <xdr:sp macro="" textlink="">
      <xdr:nvSpPr>
        <xdr:cNvPr id="3" name="Rectángulo redondeado 3">
          <a:extLst>
            <a:ext uri="{FF2B5EF4-FFF2-40B4-BE49-F238E27FC236}">
              <a16:creationId xmlns:a16="http://schemas.microsoft.com/office/drawing/2014/main" id="{CA1CCA2D-B350-4F64-B561-6E4F2D102820}"/>
            </a:ext>
          </a:extLst>
        </xdr:cNvPr>
        <xdr:cNvSpPr/>
      </xdr:nvSpPr>
      <xdr:spPr>
        <a:xfrm>
          <a:off x="154781" y="154781"/>
          <a:ext cx="16702088"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0</xdr:colOff>
      <xdr:row>6</xdr:row>
      <xdr:rowOff>0</xdr:rowOff>
    </xdr:from>
    <xdr:to>
      <xdr:col>2</xdr:col>
      <xdr:colOff>2042583</xdr:colOff>
      <xdr:row>9</xdr:row>
      <xdr:rowOff>51691</xdr:rowOff>
    </xdr:to>
    <xdr:pic>
      <xdr:nvPicPr>
        <xdr:cNvPr id="4" name="Imagen 3">
          <a:extLst>
            <a:ext uri="{FF2B5EF4-FFF2-40B4-BE49-F238E27FC236}">
              <a16:creationId xmlns:a16="http://schemas.microsoft.com/office/drawing/2014/main" id="{E4F35BDB-5B7A-4CB2-9D4F-B4F741BF0D91}"/>
            </a:ext>
          </a:extLst>
        </xdr:cNvPr>
        <xdr:cNvPicPr>
          <a:picLocks noChangeAspect="1"/>
        </xdr:cNvPicPr>
      </xdr:nvPicPr>
      <xdr:blipFill>
        <a:blip xmlns:r="http://schemas.openxmlformats.org/officeDocument/2006/relationships" r:embed="rId2"/>
        <a:stretch>
          <a:fillRect/>
        </a:stretch>
      </xdr:blipFill>
      <xdr:spPr>
        <a:xfrm>
          <a:off x="2085975" y="1047750"/>
          <a:ext cx="2042583" cy="566041"/>
        </a:xfrm>
        <a:prstGeom prst="rect">
          <a:avLst/>
        </a:prstGeom>
      </xdr:spPr>
    </xdr:pic>
    <xdr:clientData/>
  </xdr:twoCellAnchor>
  <xdr:twoCellAnchor editAs="oneCell">
    <xdr:from>
      <xdr:col>7</xdr:col>
      <xdr:colOff>2053166</xdr:colOff>
      <xdr:row>6</xdr:row>
      <xdr:rowOff>148167</xdr:rowOff>
    </xdr:from>
    <xdr:to>
      <xdr:col>10</xdr:col>
      <xdr:colOff>260297</xdr:colOff>
      <xdr:row>10</xdr:row>
      <xdr:rowOff>123977</xdr:rowOff>
    </xdr:to>
    <xdr:pic>
      <xdr:nvPicPr>
        <xdr:cNvPr id="5" name="Imagen 4">
          <a:extLst>
            <a:ext uri="{FF2B5EF4-FFF2-40B4-BE49-F238E27FC236}">
              <a16:creationId xmlns:a16="http://schemas.microsoft.com/office/drawing/2014/main" id="{9A0D86CE-E649-4D86-A542-165A535CFD4B}"/>
            </a:ext>
          </a:extLst>
        </xdr:cNvPr>
        <xdr:cNvPicPr>
          <a:picLocks noChangeAspect="1"/>
        </xdr:cNvPicPr>
      </xdr:nvPicPr>
      <xdr:blipFill>
        <a:blip xmlns:r="http://schemas.openxmlformats.org/officeDocument/2006/relationships" r:embed="rId3"/>
        <a:stretch>
          <a:fillRect/>
        </a:stretch>
      </xdr:blipFill>
      <xdr:spPr>
        <a:xfrm>
          <a:off x="13641916" y="1185334"/>
          <a:ext cx="3488214" cy="653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145677</xdr:colOff>
      <xdr:row>1</xdr:row>
      <xdr:rowOff>100853</xdr:rowOff>
    </xdr:from>
    <xdr:to>
      <xdr:col>1</xdr:col>
      <xdr:colOff>1913360</xdr:colOff>
      <xdr:row>11</xdr:row>
      <xdr:rowOff>259323</xdr:rowOff>
    </xdr:to>
    <xdr:pic macro="[0]!Hoja17.Integración_PAA">
      <xdr:nvPicPr>
        <xdr:cNvPr id="2" name="Imagen 1">
          <a:extLst>
            <a:ext uri="{FF2B5EF4-FFF2-40B4-BE49-F238E27FC236}">
              <a16:creationId xmlns:a16="http://schemas.microsoft.com/office/drawing/2014/main" id="{E40A26B5-96D2-4F6C-BBFF-5434EED4ABCE}"/>
            </a:ext>
          </a:extLst>
        </xdr:cNvPr>
        <xdr:cNvPicPr>
          <a:picLocks noChangeAspect="1"/>
        </xdr:cNvPicPr>
      </xdr:nvPicPr>
      <xdr:blipFill rotWithShape="1">
        <a:blip xmlns:r="http://schemas.openxmlformats.org/officeDocument/2006/relationships" r:embed="rId1"/>
        <a:srcRect l="4961"/>
        <a:stretch/>
      </xdr:blipFill>
      <xdr:spPr>
        <a:xfrm>
          <a:off x="240927" y="272303"/>
          <a:ext cx="1767683" cy="1958695"/>
        </a:xfrm>
        <a:prstGeom prst="rect">
          <a:avLst/>
        </a:prstGeom>
      </xdr:spPr>
    </xdr:pic>
    <xdr:clientData/>
  </xdr:twoCellAnchor>
  <xdr:twoCellAnchor>
    <xdr:from>
      <xdr:col>1</xdr:col>
      <xdr:colOff>56029</xdr:colOff>
      <xdr:row>0</xdr:row>
      <xdr:rowOff>89647</xdr:rowOff>
    </xdr:from>
    <xdr:to>
      <xdr:col>10</xdr:col>
      <xdr:colOff>56029</xdr:colOff>
      <xdr:row>11</xdr:row>
      <xdr:rowOff>317967</xdr:rowOff>
    </xdr:to>
    <xdr:sp macro="" textlink="">
      <xdr:nvSpPr>
        <xdr:cNvPr id="3" name="Rectángulo redondeado 4">
          <a:extLst>
            <a:ext uri="{FF2B5EF4-FFF2-40B4-BE49-F238E27FC236}">
              <a16:creationId xmlns:a16="http://schemas.microsoft.com/office/drawing/2014/main" id="{C5AF639A-F5C2-4DF0-A84C-FAF1402E16ED}"/>
            </a:ext>
          </a:extLst>
        </xdr:cNvPr>
        <xdr:cNvSpPr/>
      </xdr:nvSpPr>
      <xdr:spPr>
        <a:xfrm>
          <a:off x="151279" y="89647"/>
          <a:ext cx="17364075" cy="219999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10132</xdr:colOff>
      <xdr:row>12</xdr:row>
      <xdr:rowOff>101331</xdr:rowOff>
    </xdr:from>
    <xdr:to>
      <xdr:col>1</xdr:col>
      <xdr:colOff>1722606</xdr:colOff>
      <xdr:row>13</xdr:row>
      <xdr:rowOff>141863</xdr:rowOff>
    </xdr:to>
    <xdr:sp macro="" textlink="">
      <xdr:nvSpPr>
        <xdr:cNvPr id="4" name="Rectángulo 3">
          <a:extLst>
            <a:ext uri="{FF2B5EF4-FFF2-40B4-BE49-F238E27FC236}">
              <a16:creationId xmlns:a16="http://schemas.microsoft.com/office/drawing/2014/main" id="{8AB3F8E2-CAF2-4C76-AD3A-A8F8EE712BC0}"/>
            </a:ext>
          </a:extLst>
        </xdr:cNvPr>
        <xdr:cNvSpPr/>
      </xdr:nvSpPr>
      <xdr:spPr>
        <a:xfrm>
          <a:off x="105382" y="2396856"/>
          <a:ext cx="1712474" cy="221507"/>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Informacion</a:t>
          </a:r>
          <a:r>
            <a:rPr lang="es-CO" sz="1100" baseline="0"/>
            <a:t> Confidencial</a:t>
          </a:r>
          <a:endParaRPr lang="es-CO" sz="1100"/>
        </a:p>
      </xdr:txBody>
    </xdr:sp>
    <xdr:clientData/>
  </xdr:twoCellAnchor>
  <xdr:twoCellAnchor editAs="oneCell">
    <xdr:from>
      <xdr:col>1</xdr:col>
      <xdr:colOff>2016463</xdr:colOff>
      <xdr:row>9</xdr:row>
      <xdr:rowOff>0</xdr:rowOff>
    </xdr:from>
    <xdr:to>
      <xdr:col>2</xdr:col>
      <xdr:colOff>1637264</xdr:colOff>
      <xdr:row>11</xdr:row>
      <xdr:rowOff>144239</xdr:rowOff>
    </xdr:to>
    <xdr:pic>
      <xdr:nvPicPr>
        <xdr:cNvPr id="5" name="Imagen 4">
          <a:extLst>
            <a:ext uri="{FF2B5EF4-FFF2-40B4-BE49-F238E27FC236}">
              <a16:creationId xmlns:a16="http://schemas.microsoft.com/office/drawing/2014/main" id="{BBF0A2E2-12B3-4B86-AA90-D9D355D728C5}"/>
            </a:ext>
          </a:extLst>
        </xdr:cNvPr>
        <xdr:cNvPicPr>
          <a:picLocks noChangeAspect="1"/>
        </xdr:cNvPicPr>
      </xdr:nvPicPr>
      <xdr:blipFill>
        <a:blip xmlns:r="http://schemas.openxmlformats.org/officeDocument/2006/relationships" r:embed="rId2"/>
        <a:stretch>
          <a:fillRect/>
        </a:stretch>
      </xdr:blipFill>
      <xdr:spPr>
        <a:xfrm>
          <a:off x="2111713" y="1562100"/>
          <a:ext cx="2040151" cy="553814"/>
        </a:xfrm>
        <a:prstGeom prst="rect">
          <a:avLst/>
        </a:prstGeom>
      </xdr:spPr>
    </xdr:pic>
    <xdr:clientData/>
  </xdr:twoCellAnchor>
  <xdr:twoCellAnchor editAs="oneCell">
    <xdr:from>
      <xdr:col>6</xdr:col>
      <xdr:colOff>0</xdr:colOff>
      <xdr:row>5</xdr:row>
      <xdr:rowOff>0</xdr:rowOff>
    </xdr:from>
    <xdr:to>
      <xdr:col>8</xdr:col>
      <xdr:colOff>428054</xdr:colOff>
      <xdr:row>8</xdr:row>
      <xdr:rowOff>136361</xdr:rowOff>
    </xdr:to>
    <xdr:pic>
      <xdr:nvPicPr>
        <xdr:cNvPr id="6" name="Imagen 5">
          <a:extLst>
            <a:ext uri="{FF2B5EF4-FFF2-40B4-BE49-F238E27FC236}">
              <a16:creationId xmlns:a16="http://schemas.microsoft.com/office/drawing/2014/main" id="{5F2FAD10-F5EA-4BA8-8EED-33608D7B60D3}"/>
            </a:ext>
          </a:extLst>
        </xdr:cNvPr>
        <xdr:cNvPicPr>
          <a:picLocks noChangeAspect="1"/>
        </xdr:cNvPicPr>
      </xdr:nvPicPr>
      <xdr:blipFill>
        <a:blip xmlns:r="http://schemas.openxmlformats.org/officeDocument/2006/relationships" r:embed="rId3"/>
        <a:stretch>
          <a:fillRect/>
        </a:stretch>
      </xdr:blipFill>
      <xdr:spPr>
        <a:xfrm>
          <a:off x="12192000" y="876300"/>
          <a:ext cx="3485579" cy="6507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744682</xdr:colOff>
      <xdr:row>1</xdr:row>
      <xdr:rowOff>59532</xdr:rowOff>
    </xdr:from>
    <xdr:to>
      <xdr:col>3</xdr:col>
      <xdr:colOff>867058</xdr:colOff>
      <xdr:row>10</xdr:row>
      <xdr:rowOff>47159</xdr:rowOff>
    </xdr:to>
    <xdr:pic macro="[0]!Hoja17.Integración_PAA">
      <xdr:nvPicPr>
        <xdr:cNvPr id="2" name="Imagen 1">
          <a:extLst>
            <a:ext uri="{FF2B5EF4-FFF2-40B4-BE49-F238E27FC236}">
              <a16:creationId xmlns:a16="http://schemas.microsoft.com/office/drawing/2014/main" id="{9314D522-FCE3-4122-9D82-7D3B9D0F631D}"/>
            </a:ext>
          </a:extLst>
        </xdr:cNvPr>
        <xdr:cNvPicPr>
          <a:picLocks noChangeAspect="1"/>
        </xdr:cNvPicPr>
      </xdr:nvPicPr>
      <xdr:blipFill rotWithShape="1">
        <a:blip xmlns:r="http://schemas.openxmlformats.org/officeDocument/2006/relationships" r:embed="rId1"/>
        <a:srcRect l="4961"/>
        <a:stretch/>
      </xdr:blipFill>
      <xdr:spPr>
        <a:xfrm>
          <a:off x="839932" y="221457"/>
          <a:ext cx="1236801" cy="1444952"/>
        </a:xfrm>
        <a:prstGeom prst="rect">
          <a:avLst/>
        </a:prstGeom>
      </xdr:spPr>
    </xdr:pic>
    <xdr:clientData/>
  </xdr:twoCellAnchor>
  <xdr:twoCellAnchor>
    <xdr:from>
      <xdr:col>1</xdr:col>
      <xdr:colOff>21981</xdr:colOff>
      <xdr:row>0</xdr:row>
      <xdr:rowOff>153865</xdr:rowOff>
    </xdr:from>
    <xdr:to>
      <xdr:col>10</xdr:col>
      <xdr:colOff>1472712</xdr:colOff>
      <xdr:row>10</xdr:row>
      <xdr:rowOff>91588</xdr:rowOff>
    </xdr:to>
    <xdr:sp macro="" textlink="">
      <xdr:nvSpPr>
        <xdr:cNvPr id="3" name="Rectángulo redondeado 4">
          <a:extLst>
            <a:ext uri="{FF2B5EF4-FFF2-40B4-BE49-F238E27FC236}">
              <a16:creationId xmlns:a16="http://schemas.microsoft.com/office/drawing/2014/main" id="{57F5287F-B269-4280-A88C-C8F8DF674A2E}"/>
            </a:ext>
          </a:extLst>
        </xdr:cNvPr>
        <xdr:cNvSpPr/>
      </xdr:nvSpPr>
      <xdr:spPr>
        <a:xfrm>
          <a:off x="117231" y="153865"/>
          <a:ext cx="9880356" cy="155697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7327</xdr:colOff>
      <xdr:row>4</xdr:row>
      <xdr:rowOff>73270</xdr:rowOff>
    </xdr:from>
    <xdr:to>
      <xdr:col>10</xdr:col>
      <xdr:colOff>571500</xdr:colOff>
      <xdr:row>7</xdr:row>
      <xdr:rowOff>29646</xdr:rowOff>
    </xdr:to>
    <xdr:pic>
      <xdr:nvPicPr>
        <xdr:cNvPr id="4" name="Imagen 3">
          <a:extLst>
            <a:ext uri="{FF2B5EF4-FFF2-40B4-BE49-F238E27FC236}">
              <a16:creationId xmlns:a16="http://schemas.microsoft.com/office/drawing/2014/main" id="{37D324B9-6710-47EC-8910-58CABD2DF577}"/>
            </a:ext>
          </a:extLst>
        </xdr:cNvPr>
        <xdr:cNvPicPr>
          <a:picLocks noChangeAspect="1"/>
        </xdr:cNvPicPr>
      </xdr:nvPicPr>
      <xdr:blipFill>
        <a:blip xmlns:r="http://schemas.openxmlformats.org/officeDocument/2006/relationships" r:embed="rId2"/>
        <a:stretch>
          <a:fillRect/>
        </a:stretch>
      </xdr:blipFill>
      <xdr:spPr>
        <a:xfrm>
          <a:off x="6731977" y="720970"/>
          <a:ext cx="2364398" cy="442151"/>
        </a:xfrm>
        <a:prstGeom prst="rect">
          <a:avLst/>
        </a:prstGeom>
      </xdr:spPr>
    </xdr:pic>
    <xdr:clientData/>
  </xdr:twoCellAnchor>
  <xdr:twoCellAnchor editAs="oneCell">
    <xdr:from>
      <xdr:col>3</xdr:col>
      <xdr:colOff>868729</xdr:colOff>
      <xdr:row>1</xdr:row>
      <xdr:rowOff>129621</xdr:rowOff>
    </xdr:from>
    <xdr:to>
      <xdr:col>4</xdr:col>
      <xdr:colOff>967156</xdr:colOff>
      <xdr:row>3</xdr:row>
      <xdr:rowOff>89460</xdr:rowOff>
    </xdr:to>
    <xdr:pic>
      <xdr:nvPicPr>
        <xdr:cNvPr id="5" name="Imagen 4">
          <a:extLst>
            <a:ext uri="{FF2B5EF4-FFF2-40B4-BE49-F238E27FC236}">
              <a16:creationId xmlns:a16="http://schemas.microsoft.com/office/drawing/2014/main" id="{023BC3DD-886B-4E9B-A9F5-9A70F888AB6B}"/>
            </a:ext>
          </a:extLst>
        </xdr:cNvPr>
        <xdr:cNvPicPr>
          <a:picLocks noChangeAspect="1"/>
        </xdr:cNvPicPr>
      </xdr:nvPicPr>
      <xdr:blipFill>
        <a:blip xmlns:r="http://schemas.openxmlformats.org/officeDocument/2006/relationships" r:embed="rId3"/>
        <a:stretch>
          <a:fillRect/>
        </a:stretch>
      </xdr:blipFill>
      <xdr:spPr>
        <a:xfrm>
          <a:off x="2078404" y="291546"/>
          <a:ext cx="1041402" cy="283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59532</xdr:rowOff>
    </xdr:from>
    <xdr:to>
      <xdr:col>0</xdr:col>
      <xdr:colOff>1916906</xdr:colOff>
      <xdr:row>11</xdr:row>
      <xdr:rowOff>98196</xdr:rowOff>
    </xdr:to>
    <xdr:pic macro="[4]!Hoja17.Integración_PAA">
      <xdr:nvPicPr>
        <xdr:cNvPr id="2" name="Imagen 1">
          <a:extLst>
            <a:ext uri="{FF2B5EF4-FFF2-40B4-BE49-F238E27FC236}">
              <a16:creationId xmlns:a16="http://schemas.microsoft.com/office/drawing/2014/main" id="{45EE0EA7-50A1-4EB6-829D-0042C6D4F84D}"/>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0</xdr:col>
      <xdr:colOff>23812</xdr:colOff>
      <xdr:row>0</xdr:row>
      <xdr:rowOff>142875</xdr:rowOff>
    </xdr:from>
    <xdr:to>
      <xdr:col>10</xdr:col>
      <xdr:colOff>0</xdr:colOff>
      <xdr:row>12</xdr:row>
      <xdr:rowOff>0</xdr:rowOff>
    </xdr:to>
    <xdr:sp macro="" textlink="">
      <xdr:nvSpPr>
        <xdr:cNvPr id="3" name="Rectángulo redondeado 2">
          <a:extLst>
            <a:ext uri="{FF2B5EF4-FFF2-40B4-BE49-F238E27FC236}">
              <a16:creationId xmlns:a16="http://schemas.microsoft.com/office/drawing/2014/main" id="{ED4EBB4C-7ADC-4971-AF83-329C83E0793F}"/>
            </a:ext>
          </a:extLst>
        </xdr:cNvPr>
        <xdr:cNvSpPr/>
      </xdr:nvSpPr>
      <xdr:spPr>
        <a:xfrm>
          <a:off x="23812" y="142875"/>
          <a:ext cx="21940838"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238125</xdr:colOff>
      <xdr:row>1</xdr:row>
      <xdr:rowOff>59532</xdr:rowOff>
    </xdr:from>
    <xdr:to>
      <xdr:col>0</xdr:col>
      <xdr:colOff>1916906</xdr:colOff>
      <xdr:row>11</xdr:row>
      <xdr:rowOff>98196</xdr:rowOff>
    </xdr:to>
    <xdr:pic macro="[4]!Hoja17.Integración_PAA">
      <xdr:nvPicPr>
        <xdr:cNvPr id="4" name="Imagen 3">
          <a:extLst>
            <a:ext uri="{FF2B5EF4-FFF2-40B4-BE49-F238E27FC236}">
              <a16:creationId xmlns:a16="http://schemas.microsoft.com/office/drawing/2014/main" id="{0E2B6D48-638C-4D43-917C-43281724F87A}"/>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2</xdr:col>
      <xdr:colOff>428623</xdr:colOff>
      <xdr:row>1</xdr:row>
      <xdr:rowOff>154782</xdr:rowOff>
    </xdr:from>
    <xdr:to>
      <xdr:col>9</xdr:col>
      <xdr:colOff>1285873</xdr:colOff>
      <xdr:row>11</xdr:row>
      <xdr:rowOff>23813</xdr:rowOff>
    </xdr:to>
    <xdr:sp macro="" textlink="">
      <xdr:nvSpPr>
        <xdr:cNvPr id="5" name="Rectángulo redondeado 2">
          <a:extLst>
            <a:ext uri="{FF2B5EF4-FFF2-40B4-BE49-F238E27FC236}">
              <a16:creationId xmlns:a16="http://schemas.microsoft.com/office/drawing/2014/main" id="{CF4A024D-07AF-4A4C-B9FD-834596733A6C}"/>
            </a:ext>
          </a:extLst>
        </xdr:cNvPr>
        <xdr:cNvSpPr/>
      </xdr:nvSpPr>
      <xdr:spPr>
        <a:xfrm>
          <a:off x="4933948" y="345282"/>
          <a:ext cx="16049625" cy="1774031"/>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2012157</xdr:colOff>
      <xdr:row>3</xdr:row>
      <xdr:rowOff>154781</xdr:rowOff>
    </xdr:from>
    <xdr:to>
      <xdr:col>1</xdr:col>
      <xdr:colOff>2464594</xdr:colOff>
      <xdr:row>7</xdr:row>
      <xdr:rowOff>97470</xdr:rowOff>
    </xdr:to>
    <xdr:pic>
      <xdr:nvPicPr>
        <xdr:cNvPr id="6" name="Imagen 5">
          <a:extLst>
            <a:ext uri="{FF2B5EF4-FFF2-40B4-BE49-F238E27FC236}">
              <a16:creationId xmlns:a16="http://schemas.microsoft.com/office/drawing/2014/main" id="{FCF29783-9359-46A7-A8C1-C6BF60AF75A8}"/>
            </a:ext>
          </a:extLst>
        </xdr:cNvPr>
        <xdr:cNvPicPr>
          <a:picLocks noChangeAspect="1"/>
        </xdr:cNvPicPr>
      </xdr:nvPicPr>
      <xdr:blipFill>
        <a:blip xmlns:r="http://schemas.openxmlformats.org/officeDocument/2006/relationships" r:embed="rId2"/>
        <a:stretch>
          <a:fillRect/>
        </a:stretch>
      </xdr:blipFill>
      <xdr:spPr>
        <a:xfrm>
          <a:off x="2012157" y="726281"/>
          <a:ext cx="2576512" cy="704689"/>
        </a:xfrm>
        <a:prstGeom prst="rect">
          <a:avLst/>
        </a:prstGeom>
      </xdr:spPr>
    </xdr:pic>
    <xdr:clientData/>
  </xdr:twoCellAnchor>
  <xdr:twoCellAnchor editAs="oneCell">
    <xdr:from>
      <xdr:col>8</xdr:col>
      <xdr:colOff>1202533</xdr:colOff>
      <xdr:row>4</xdr:row>
      <xdr:rowOff>83344</xdr:rowOff>
    </xdr:from>
    <xdr:to>
      <xdr:col>9</xdr:col>
      <xdr:colOff>1047434</xdr:colOff>
      <xdr:row>7</xdr:row>
      <xdr:rowOff>164987</xdr:rowOff>
    </xdr:to>
    <xdr:pic>
      <xdr:nvPicPr>
        <xdr:cNvPr id="7" name="Imagen 6">
          <a:extLst>
            <a:ext uri="{FF2B5EF4-FFF2-40B4-BE49-F238E27FC236}">
              <a16:creationId xmlns:a16="http://schemas.microsoft.com/office/drawing/2014/main" id="{0C288B60-1BF5-4E52-844E-DF09004FD41D}"/>
            </a:ext>
          </a:extLst>
        </xdr:cNvPr>
        <xdr:cNvPicPr>
          <a:picLocks noChangeAspect="1"/>
        </xdr:cNvPicPr>
      </xdr:nvPicPr>
      <xdr:blipFill>
        <a:blip xmlns:r="http://schemas.openxmlformats.org/officeDocument/2006/relationships" r:embed="rId3"/>
        <a:stretch>
          <a:fillRect/>
        </a:stretch>
      </xdr:blipFill>
      <xdr:spPr>
        <a:xfrm>
          <a:off x="17261683" y="845344"/>
          <a:ext cx="3483451" cy="653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1802608</xdr:colOff>
      <xdr:row>11</xdr:row>
      <xdr:rowOff>191807</xdr:rowOff>
    </xdr:to>
    <xdr:pic macro="[0]!Hoja17.Integración_PAA">
      <xdr:nvPicPr>
        <xdr:cNvPr id="2" name="Imagen 1">
          <a:extLst>
            <a:ext uri="{FF2B5EF4-FFF2-40B4-BE49-F238E27FC236}">
              <a16:creationId xmlns:a16="http://schemas.microsoft.com/office/drawing/2014/main" id="{3C3BDA05-1370-4206-B987-87A183C2D7B0}"/>
            </a:ext>
          </a:extLst>
        </xdr:cNvPr>
        <xdr:cNvPicPr>
          <a:picLocks noChangeAspect="1"/>
        </xdr:cNvPicPr>
      </xdr:nvPicPr>
      <xdr:blipFill rotWithShape="1">
        <a:blip xmlns:r="http://schemas.openxmlformats.org/officeDocument/2006/relationships" r:embed="rId1"/>
        <a:srcRect l="4961"/>
        <a:stretch/>
      </xdr:blipFill>
      <xdr:spPr>
        <a:xfrm>
          <a:off x="495300" y="114300"/>
          <a:ext cx="1774033" cy="2049182"/>
        </a:xfrm>
        <a:prstGeom prst="rect">
          <a:avLst/>
        </a:prstGeom>
      </xdr:spPr>
    </xdr:pic>
    <xdr:clientData/>
  </xdr:twoCellAnchor>
  <xdr:twoCellAnchor>
    <xdr:from>
      <xdr:col>0</xdr:col>
      <xdr:colOff>71437</xdr:colOff>
      <xdr:row>0</xdr:row>
      <xdr:rowOff>0</xdr:rowOff>
    </xdr:from>
    <xdr:to>
      <xdr:col>8</xdr:col>
      <xdr:colOff>0</xdr:colOff>
      <xdr:row>11</xdr:row>
      <xdr:rowOff>234157</xdr:rowOff>
    </xdr:to>
    <xdr:sp macro="" textlink="">
      <xdr:nvSpPr>
        <xdr:cNvPr id="3" name="Rectángulo redondeado 2">
          <a:extLst>
            <a:ext uri="{FF2B5EF4-FFF2-40B4-BE49-F238E27FC236}">
              <a16:creationId xmlns:a16="http://schemas.microsoft.com/office/drawing/2014/main" id="{D1D17B66-E8B8-4776-8CA3-256209F356F8}"/>
            </a:ext>
          </a:extLst>
        </xdr:cNvPr>
        <xdr:cNvSpPr/>
      </xdr:nvSpPr>
      <xdr:spPr>
        <a:xfrm>
          <a:off x="71437" y="0"/>
          <a:ext cx="17492663" cy="22058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136071</xdr:colOff>
      <xdr:row>2</xdr:row>
      <xdr:rowOff>0</xdr:rowOff>
    </xdr:from>
    <xdr:to>
      <xdr:col>7</xdr:col>
      <xdr:colOff>3624285</xdr:colOff>
      <xdr:row>5</xdr:row>
      <xdr:rowOff>122465</xdr:rowOff>
    </xdr:to>
    <xdr:pic>
      <xdr:nvPicPr>
        <xdr:cNvPr id="5" name="Imagen 4">
          <a:extLst>
            <a:ext uri="{FF2B5EF4-FFF2-40B4-BE49-F238E27FC236}">
              <a16:creationId xmlns:a16="http://schemas.microsoft.com/office/drawing/2014/main" id="{699111B4-5B50-4168-9F2C-66669F8CA961}"/>
            </a:ext>
          </a:extLst>
        </xdr:cNvPr>
        <xdr:cNvPicPr>
          <a:picLocks noChangeAspect="1"/>
        </xdr:cNvPicPr>
      </xdr:nvPicPr>
      <xdr:blipFill>
        <a:blip xmlns:r="http://schemas.openxmlformats.org/officeDocument/2006/relationships" r:embed="rId2"/>
        <a:stretch>
          <a:fillRect/>
        </a:stretch>
      </xdr:blipFill>
      <xdr:spPr>
        <a:xfrm>
          <a:off x="12722678" y="367393"/>
          <a:ext cx="3488214" cy="653143"/>
        </a:xfrm>
        <a:prstGeom prst="rect">
          <a:avLst/>
        </a:prstGeom>
      </xdr:spPr>
    </xdr:pic>
    <xdr:clientData/>
  </xdr:twoCellAnchor>
  <xdr:twoCellAnchor editAs="oneCell">
    <xdr:from>
      <xdr:col>2</xdr:col>
      <xdr:colOff>0</xdr:colOff>
      <xdr:row>1</xdr:row>
      <xdr:rowOff>0</xdr:rowOff>
    </xdr:from>
    <xdr:to>
      <xdr:col>3</xdr:col>
      <xdr:colOff>612322</xdr:colOff>
      <xdr:row>4</xdr:row>
      <xdr:rowOff>160403</xdr:rowOff>
    </xdr:to>
    <xdr:pic>
      <xdr:nvPicPr>
        <xdr:cNvPr id="6" name="Imagen 5">
          <a:extLst>
            <a:ext uri="{FF2B5EF4-FFF2-40B4-BE49-F238E27FC236}">
              <a16:creationId xmlns:a16="http://schemas.microsoft.com/office/drawing/2014/main" id="{6C5C70E5-94C2-4EB6-B52D-ECE6248AA820}"/>
            </a:ext>
          </a:extLst>
        </xdr:cNvPr>
        <xdr:cNvPicPr>
          <a:picLocks noChangeAspect="1"/>
        </xdr:cNvPicPr>
      </xdr:nvPicPr>
      <xdr:blipFill>
        <a:blip xmlns:r="http://schemas.openxmlformats.org/officeDocument/2006/relationships" r:embed="rId3"/>
        <a:stretch>
          <a:fillRect/>
        </a:stretch>
      </xdr:blipFill>
      <xdr:spPr>
        <a:xfrm>
          <a:off x="2639786" y="176893"/>
          <a:ext cx="2571750" cy="7046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1322294</xdr:colOff>
      <xdr:row>2</xdr:row>
      <xdr:rowOff>155061</xdr:rowOff>
    </xdr:from>
    <xdr:to>
      <xdr:col>18</xdr:col>
      <xdr:colOff>156882</xdr:colOff>
      <xdr:row>9</xdr:row>
      <xdr:rowOff>116961</xdr:rowOff>
    </xdr:to>
    <xdr:sp macro="" textlink="">
      <xdr:nvSpPr>
        <xdr:cNvPr id="2" name="Title 1">
          <a:extLst>
            <a:ext uri="{FF2B5EF4-FFF2-40B4-BE49-F238E27FC236}">
              <a16:creationId xmlns:a16="http://schemas.microsoft.com/office/drawing/2014/main" id="{A37A8D58-F0C0-401C-B951-600A86A90E52}"/>
            </a:ext>
          </a:extLst>
        </xdr:cNvPr>
        <xdr:cNvSpPr>
          <a:spLocks noGrp="1"/>
        </xdr:cNvSpPr>
      </xdr:nvSpPr>
      <xdr:spPr>
        <a:xfrm>
          <a:off x="4379819" y="536061"/>
          <a:ext cx="9483538"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ysClr val="windowText" lastClr="000000"/>
              </a:solidFill>
              <a:latin typeface="Arial Narrow" panose="020B0606020202030204" pitchFamily="34" charset="0"/>
            </a:rPr>
            <a:t>PLAN</a:t>
          </a:r>
          <a:r>
            <a:rPr lang="en-IN" b="1" baseline="0">
              <a:solidFill>
                <a:sysClr val="windowText" lastClr="000000"/>
              </a:solidFill>
              <a:latin typeface="Arial Narrow" panose="020B0606020202030204" pitchFamily="34" charset="0"/>
            </a:rPr>
            <a:t> ESTRATÉGICO DE TALENTO HUMANO 2025</a:t>
          </a:r>
          <a:endParaRPr lang="en-IN" b="1">
            <a:solidFill>
              <a:sysClr val="windowText" lastClr="000000"/>
            </a:solidFill>
            <a:latin typeface="Arial Narrow" panose="020B0606020202030204" pitchFamily="34" charset="0"/>
          </a:endParaRPr>
        </a:p>
      </xdr:txBody>
    </xdr:sp>
    <xdr:clientData/>
  </xdr:twoCellAnchor>
  <xdr:twoCellAnchor>
    <xdr:from>
      <xdr:col>8</xdr:col>
      <xdr:colOff>247652</xdr:colOff>
      <xdr:row>17</xdr:row>
      <xdr:rowOff>184470</xdr:rowOff>
    </xdr:from>
    <xdr:to>
      <xdr:col>10</xdr:col>
      <xdr:colOff>611431</xdr:colOff>
      <xdr:row>27</xdr:row>
      <xdr:rowOff>175813</xdr:rowOff>
    </xdr:to>
    <xdr:grpSp>
      <xdr:nvGrpSpPr>
        <xdr:cNvPr id="3" name="Grupo 2">
          <a:extLst>
            <a:ext uri="{FF2B5EF4-FFF2-40B4-BE49-F238E27FC236}">
              <a16:creationId xmlns:a16="http://schemas.microsoft.com/office/drawing/2014/main" id="{BAA7D9F7-358A-48CE-B1C9-70DF72A854AA}"/>
            </a:ext>
          </a:extLst>
        </xdr:cNvPr>
        <xdr:cNvGrpSpPr/>
      </xdr:nvGrpSpPr>
      <xdr:grpSpPr>
        <a:xfrm rot="19135110">
          <a:off x="6343652" y="3422970"/>
          <a:ext cx="1887779" cy="1896343"/>
          <a:chOff x="2277715" y="2818754"/>
          <a:chExt cx="1887779" cy="1896343"/>
        </a:xfrm>
      </xdr:grpSpPr>
      <xdr:grpSp>
        <xdr:nvGrpSpPr>
          <xdr:cNvPr id="4" name="Grupo 3">
            <a:extLst>
              <a:ext uri="{FF2B5EF4-FFF2-40B4-BE49-F238E27FC236}">
                <a16:creationId xmlns:a16="http://schemas.microsoft.com/office/drawing/2014/main" id="{E6645A9C-470F-658B-B571-EB6E4F46497D}"/>
              </a:ext>
            </a:extLst>
          </xdr:cNvPr>
          <xdr:cNvGrpSpPr/>
        </xdr:nvGrpSpPr>
        <xdr:grpSpPr>
          <a:xfrm>
            <a:off x="2277715" y="2818754"/>
            <a:ext cx="1887779" cy="1896343"/>
            <a:chOff x="2277715" y="2818754"/>
            <a:chExt cx="1887779" cy="1896343"/>
          </a:xfrm>
        </xdr:grpSpPr>
        <xdr:sp macro="[0]!Hoja16.Plan_de_Vacantes" textlink="">
          <xdr:nvSpPr>
            <xdr:cNvPr id="9" name="Freeform 12">
              <a:extLst>
                <a:ext uri="{FF2B5EF4-FFF2-40B4-BE49-F238E27FC236}">
                  <a16:creationId xmlns:a16="http://schemas.microsoft.com/office/drawing/2014/main" id="{D86EAD8A-BFB2-1FFB-95BF-EFFA1835FAD2}"/>
                </a:ext>
              </a:extLst>
            </xdr:cNvPr>
            <xdr:cNvSpPr>
              <a:spLocks/>
            </xdr:cNvSpPr>
          </xdr:nvSpPr>
          <xdr:spPr bwMode="auto">
            <a:xfrm flipH="1">
              <a:off x="2277716" y="2818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6.Plan_de_Vacantes" textlink="">
          <xdr:nvSpPr>
            <xdr:cNvPr id="10" name="Freeform 13">
              <a:extLst>
                <a:ext uri="{FF2B5EF4-FFF2-40B4-BE49-F238E27FC236}">
                  <a16:creationId xmlns:a16="http://schemas.microsoft.com/office/drawing/2014/main" id="{D7DC1190-A35E-4BD9-A4FC-3BEA4870B1A2}"/>
                </a:ext>
              </a:extLst>
            </xdr:cNvPr>
            <xdr:cNvSpPr>
              <a:spLocks/>
            </xdr:cNvSpPr>
          </xdr:nvSpPr>
          <xdr:spPr bwMode="auto">
            <a:xfrm flipH="1">
              <a:off x="2277715" y="2825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5" name="Group 52">
            <a:extLst>
              <a:ext uri="{FF2B5EF4-FFF2-40B4-BE49-F238E27FC236}">
                <a16:creationId xmlns:a16="http://schemas.microsoft.com/office/drawing/2014/main" id="{3629F089-313D-7F0E-576A-4429FC7D2651}"/>
              </a:ext>
            </a:extLst>
          </xdr:cNvPr>
          <xdr:cNvGrpSpPr/>
        </xdr:nvGrpSpPr>
        <xdr:grpSpPr>
          <a:xfrm>
            <a:off x="2558694" y="3022134"/>
            <a:ext cx="1271075" cy="1013637"/>
            <a:chOff x="3168135" y="1391773"/>
            <a:chExt cx="1271075" cy="1013637"/>
          </a:xfrm>
        </xdr:grpSpPr>
        <xdr:sp macro="[0]!Hoja16.Plan_de_Vacantes" textlink="">
          <xdr:nvSpPr>
            <xdr:cNvPr id="6" name="TextBox 48">
              <a:extLst>
                <a:ext uri="{FF2B5EF4-FFF2-40B4-BE49-F238E27FC236}">
                  <a16:creationId xmlns:a16="http://schemas.microsoft.com/office/drawing/2014/main" id="{7D638E81-AFD0-E20D-9B29-F5624CBCB75A}"/>
                </a:ext>
              </a:extLst>
            </xdr:cNvPr>
            <xdr:cNvSpPr txBox="1"/>
          </xdr:nvSpPr>
          <xdr:spPr>
            <a:xfrm rot="2464890">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6.Plan_de_Vacantes" textlink="">
          <xdr:nvSpPr>
            <xdr:cNvPr id="7" name="TextBox 121">
              <a:hlinkClick xmlns:r="http://schemas.openxmlformats.org/officeDocument/2006/relationships" r:id="rId1"/>
              <a:extLst>
                <a:ext uri="{FF2B5EF4-FFF2-40B4-BE49-F238E27FC236}">
                  <a16:creationId xmlns:a16="http://schemas.microsoft.com/office/drawing/2014/main" id="{41DBCAC0-510C-98DF-1486-94A5219F98F5}"/>
                </a:ext>
              </a:extLst>
            </xdr:cNvPr>
            <xdr:cNvSpPr txBox="1"/>
          </xdr:nvSpPr>
          <xdr:spPr>
            <a:xfrm rot="2464890">
              <a:off x="3168135" y="1929639"/>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8" name="Straight Connector 51">
              <a:extLst>
                <a:ext uri="{FF2B5EF4-FFF2-40B4-BE49-F238E27FC236}">
                  <a16:creationId xmlns:a16="http://schemas.microsoft.com/office/drawing/2014/main" id="{026B72BC-2CB7-BEB3-FB8E-6ECAF578983D}"/>
                </a:ext>
              </a:extLst>
            </xdr:cNvPr>
            <xdr:cNvCxnSpPr/>
          </xdr:nvCxnSpPr>
          <xdr:spPr>
            <a:xfrm rot="2464890">
              <a:off x="3543933" y="189182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195585</xdr:colOff>
      <xdr:row>25</xdr:row>
      <xdr:rowOff>150534</xdr:rowOff>
    </xdr:from>
    <xdr:to>
      <xdr:col>11</xdr:col>
      <xdr:colOff>462139</xdr:colOff>
      <xdr:row>36</xdr:row>
      <xdr:rowOff>27824</xdr:rowOff>
    </xdr:to>
    <xdr:grpSp>
      <xdr:nvGrpSpPr>
        <xdr:cNvPr id="11" name="Grupo 10">
          <a:extLst>
            <a:ext uri="{FF2B5EF4-FFF2-40B4-BE49-F238E27FC236}">
              <a16:creationId xmlns:a16="http://schemas.microsoft.com/office/drawing/2014/main" id="{6C36EB99-A665-454E-835E-D2BE0DB9C349}"/>
            </a:ext>
          </a:extLst>
        </xdr:cNvPr>
        <xdr:cNvGrpSpPr/>
      </xdr:nvGrpSpPr>
      <xdr:grpSpPr>
        <a:xfrm rot="19135110">
          <a:off x="7053585" y="4913034"/>
          <a:ext cx="1790554" cy="1972790"/>
          <a:chOff x="1820528" y="4367091"/>
          <a:chExt cx="1790554" cy="1972790"/>
        </a:xfrm>
      </xdr:grpSpPr>
      <xdr:grpSp>
        <xdr:nvGrpSpPr>
          <xdr:cNvPr id="12" name="Grupo 11">
            <a:extLst>
              <a:ext uri="{FF2B5EF4-FFF2-40B4-BE49-F238E27FC236}">
                <a16:creationId xmlns:a16="http://schemas.microsoft.com/office/drawing/2014/main" id="{653B2483-C8E4-F2D2-96EB-9175C8EF1BD0}"/>
              </a:ext>
            </a:extLst>
          </xdr:cNvPr>
          <xdr:cNvGrpSpPr/>
        </xdr:nvGrpSpPr>
        <xdr:grpSpPr>
          <a:xfrm>
            <a:off x="1820528" y="4367091"/>
            <a:ext cx="1790554" cy="1972790"/>
            <a:chOff x="1820528" y="4367091"/>
            <a:chExt cx="1790554" cy="1972790"/>
          </a:xfrm>
        </xdr:grpSpPr>
        <xdr:sp macro="[0]!Hoja18.Plan_de_Previsión" textlink="">
          <xdr:nvSpPr>
            <xdr:cNvPr id="17" name="Freeform 14">
              <a:extLst>
                <a:ext uri="{FF2B5EF4-FFF2-40B4-BE49-F238E27FC236}">
                  <a16:creationId xmlns:a16="http://schemas.microsoft.com/office/drawing/2014/main" id="{844342C8-A550-5248-40C7-6F640ABC0D94}"/>
                </a:ext>
              </a:extLst>
            </xdr:cNvPr>
            <xdr:cNvSpPr>
              <a:spLocks/>
            </xdr:cNvSpPr>
          </xdr:nvSpPr>
          <xdr:spPr bwMode="auto">
            <a:xfrm flipH="1">
              <a:off x="1820528" y="4367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8.Plan_de_Previsión" textlink="">
          <xdr:nvSpPr>
            <xdr:cNvPr id="18" name="Freeform 15">
              <a:extLst>
                <a:ext uri="{FF2B5EF4-FFF2-40B4-BE49-F238E27FC236}">
                  <a16:creationId xmlns:a16="http://schemas.microsoft.com/office/drawing/2014/main" id="{F7F91D85-C88E-EA80-77F0-1FCC49FD8740}"/>
                </a:ext>
              </a:extLst>
            </xdr:cNvPr>
            <xdr:cNvSpPr>
              <a:spLocks/>
            </xdr:cNvSpPr>
          </xdr:nvSpPr>
          <xdr:spPr bwMode="auto">
            <a:xfrm flipH="1">
              <a:off x="2079794" y="4369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13" name="Group 53">
            <a:extLst>
              <a:ext uri="{FF2B5EF4-FFF2-40B4-BE49-F238E27FC236}">
                <a16:creationId xmlns:a16="http://schemas.microsoft.com/office/drawing/2014/main" id="{D1172259-D420-EC3D-3000-C81A88CD1976}"/>
              </a:ext>
            </a:extLst>
          </xdr:cNvPr>
          <xdr:cNvGrpSpPr/>
        </xdr:nvGrpSpPr>
        <xdr:grpSpPr>
          <a:xfrm>
            <a:off x="1920089" y="4727260"/>
            <a:ext cx="1438616" cy="1251816"/>
            <a:chOff x="3013006" y="1520351"/>
            <a:chExt cx="1438616" cy="1251816"/>
          </a:xfrm>
        </xdr:grpSpPr>
        <xdr:sp macro="[0]!Hoja18.Plan_de_Previsión" textlink="">
          <xdr:nvSpPr>
            <xdr:cNvPr id="14" name="TextBox 54">
              <a:extLst>
                <a:ext uri="{FF2B5EF4-FFF2-40B4-BE49-F238E27FC236}">
                  <a16:creationId xmlns:a16="http://schemas.microsoft.com/office/drawing/2014/main" id="{86991A0E-97F8-9753-B43D-A473D61C4076}"/>
                </a:ext>
              </a:extLst>
            </xdr:cNvPr>
            <xdr:cNvSpPr txBox="1"/>
          </xdr:nvSpPr>
          <xdr:spPr>
            <a:xfrm rot="2464890">
              <a:off x="3637692" y="1520351"/>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18.Plan_de_Previsión" textlink="">
          <xdr:nvSpPr>
            <xdr:cNvPr id="15" name="TextBox 121">
              <a:hlinkClick xmlns:r="http://schemas.openxmlformats.org/officeDocument/2006/relationships" r:id="rId2"/>
              <a:extLst>
                <a:ext uri="{FF2B5EF4-FFF2-40B4-BE49-F238E27FC236}">
                  <a16:creationId xmlns:a16="http://schemas.microsoft.com/office/drawing/2014/main" id="{D8835266-6E45-70E0-D8F9-A3C36E20D3C3}"/>
                </a:ext>
              </a:extLst>
            </xdr:cNvPr>
            <xdr:cNvSpPr txBox="1"/>
          </xdr:nvSpPr>
          <xdr:spPr>
            <a:xfrm rot="2464890">
              <a:off x="3013006" y="1942453"/>
              <a:ext cx="1438616" cy="829714"/>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0]!Hoja18.Plan_de_Previsión">
          <xdr:nvCxnSpPr>
            <xdr:cNvPr id="16" name="Straight Connector 56">
              <a:extLst>
                <a:ext uri="{FF2B5EF4-FFF2-40B4-BE49-F238E27FC236}">
                  <a16:creationId xmlns:a16="http://schemas.microsoft.com/office/drawing/2014/main" id="{256397EA-E011-4442-C575-31DBB6F0177A}"/>
                </a:ext>
              </a:extLst>
            </xdr:cNvPr>
            <xdr:cNvCxnSpPr/>
          </xdr:nvCxnSpPr>
          <xdr:spPr>
            <a:xfrm rot="2464890">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59867</xdr:colOff>
      <xdr:row>29</xdr:row>
      <xdr:rowOff>123409</xdr:rowOff>
    </xdr:from>
    <xdr:to>
      <xdr:col>13</xdr:col>
      <xdr:colOff>460683</xdr:colOff>
      <xdr:row>39</xdr:row>
      <xdr:rowOff>77099</xdr:rowOff>
    </xdr:to>
    <xdr:grpSp>
      <xdr:nvGrpSpPr>
        <xdr:cNvPr id="19" name="Grupo 18">
          <a:extLst>
            <a:ext uri="{FF2B5EF4-FFF2-40B4-BE49-F238E27FC236}">
              <a16:creationId xmlns:a16="http://schemas.microsoft.com/office/drawing/2014/main" id="{D9AA3C43-68B7-480B-B3AE-F82A2F14C506}"/>
            </a:ext>
          </a:extLst>
        </xdr:cNvPr>
        <xdr:cNvGrpSpPr/>
      </xdr:nvGrpSpPr>
      <xdr:grpSpPr>
        <a:xfrm rot="19135110">
          <a:off x="8441867" y="5647909"/>
          <a:ext cx="1924816" cy="1858690"/>
          <a:chOff x="2405032" y="5891468"/>
          <a:chExt cx="1924816" cy="1858690"/>
        </a:xfrm>
      </xdr:grpSpPr>
      <xdr:sp macro="[0]!Hoja14.PSST" textlink="">
        <xdr:nvSpPr>
          <xdr:cNvPr id="20" name="Freeform 16">
            <a:hlinkClick xmlns:r="http://schemas.openxmlformats.org/officeDocument/2006/relationships" r:id="rId3"/>
            <a:extLst>
              <a:ext uri="{FF2B5EF4-FFF2-40B4-BE49-F238E27FC236}">
                <a16:creationId xmlns:a16="http://schemas.microsoft.com/office/drawing/2014/main" id="{56B41C59-0F8F-4350-F26C-E03B379CE4F2}"/>
              </a:ext>
            </a:extLst>
          </xdr:cNvPr>
          <xdr:cNvSpPr>
            <a:spLocks/>
          </xdr:cNvSpPr>
        </xdr:nvSpPr>
        <xdr:spPr bwMode="auto">
          <a:xfrm flipH="1">
            <a:off x="2405032" y="5891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1" name="Grupo 20">
            <a:extLst>
              <a:ext uri="{FF2B5EF4-FFF2-40B4-BE49-F238E27FC236}">
                <a16:creationId xmlns:a16="http://schemas.microsoft.com/office/drawing/2014/main" id="{41BF3E17-9044-5833-E3F8-6FDE6D1DD2E7}"/>
              </a:ext>
            </a:extLst>
          </xdr:cNvPr>
          <xdr:cNvGrpSpPr/>
        </xdr:nvGrpSpPr>
        <xdr:grpSpPr>
          <a:xfrm>
            <a:off x="2410820" y="5972479"/>
            <a:ext cx="1855370" cy="1777678"/>
            <a:chOff x="2410820" y="5972479"/>
            <a:chExt cx="1855370" cy="1777678"/>
          </a:xfrm>
        </xdr:grpSpPr>
        <xdr:sp macro="[0]!Hoja14.PSST" textlink="">
          <xdr:nvSpPr>
            <xdr:cNvPr id="22" name="Freeform 17">
              <a:extLst>
                <a:ext uri="{FF2B5EF4-FFF2-40B4-BE49-F238E27FC236}">
                  <a16:creationId xmlns:a16="http://schemas.microsoft.com/office/drawing/2014/main" id="{C4C69EFA-3AFC-09B3-205E-857EC8EFEB34}"/>
                </a:ext>
              </a:extLst>
            </xdr:cNvPr>
            <xdr:cNvSpPr>
              <a:spLocks/>
            </xdr:cNvSpPr>
          </xdr:nvSpPr>
          <xdr:spPr bwMode="auto">
            <a:xfrm flipH="1">
              <a:off x="2410820" y="5972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3" name="Group 57">
              <a:extLst>
                <a:ext uri="{FF2B5EF4-FFF2-40B4-BE49-F238E27FC236}">
                  <a16:creationId xmlns:a16="http://schemas.microsoft.com/office/drawing/2014/main" id="{D7B76B8D-2A60-79EA-0264-266FCA69511E}"/>
                </a:ext>
              </a:extLst>
            </xdr:cNvPr>
            <xdr:cNvGrpSpPr/>
          </xdr:nvGrpSpPr>
          <xdr:grpSpPr>
            <a:xfrm>
              <a:off x="2449374" y="6270856"/>
              <a:ext cx="1739287" cy="1103608"/>
              <a:chOff x="2965810" y="1916020"/>
              <a:chExt cx="1367065" cy="1103608"/>
            </a:xfrm>
          </xdr:grpSpPr>
          <xdr:sp macro="[0]!Hoja14.PSST" textlink="">
            <xdr:nvSpPr>
              <xdr:cNvPr id="24" name="TextBox 58">
                <a:extLst>
                  <a:ext uri="{FF2B5EF4-FFF2-40B4-BE49-F238E27FC236}">
                    <a16:creationId xmlns:a16="http://schemas.microsoft.com/office/drawing/2014/main" id="{32D25B66-8BCA-2F1D-E538-2DD71DD0F49C}"/>
                  </a:ext>
                </a:extLst>
              </xdr:cNvPr>
              <xdr:cNvSpPr txBox="1"/>
            </xdr:nvSpPr>
            <xdr:spPr>
              <a:xfrm rot="2464890">
                <a:off x="3718588" y="1916020"/>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4.PSST" textlink="">
            <xdr:nvSpPr>
              <xdr:cNvPr id="25" name="TextBox 121">
                <a:hlinkClick xmlns:r="http://schemas.openxmlformats.org/officeDocument/2006/relationships" r:id="rId4"/>
                <a:extLst>
                  <a:ext uri="{FF2B5EF4-FFF2-40B4-BE49-F238E27FC236}">
                    <a16:creationId xmlns:a16="http://schemas.microsoft.com/office/drawing/2014/main" id="{8FA4B913-45D2-1A35-57C4-C8FF66BE7D8A}"/>
                  </a:ext>
                </a:extLst>
              </xdr:cNvPr>
              <xdr:cNvSpPr txBox="1"/>
            </xdr:nvSpPr>
            <xdr:spPr>
              <a:xfrm rot="2464890">
                <a:off x="2965810" y="2160418"/>
                <a:ext cx="1367065"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26" name="Straight Connector 60">
                <a:extLst>
                  <a:ext uri="{FF2B5EF4-FFF2-40B4-BE49-F238E27FC236}">
                    <a16:creationId xmlns:a16="http://schemas.microsoft.com/office/drawing/2014/main" id="{3817B7E3-F35F-B163-6FAA-80AEA56631EF}"/>
                  </a:ext>
                </a:extLst>
              </xdr:cNvPr>
              <xdr:cNvCxnSpPr/>
            </xdr:nvCxnSpPr>
            <xdr:spPr>
              <a:xfrm rot="2464890">
                <a:off x="3422664" y="2253841"/>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14</xdr:col>
      <xdr:colOff>14211</xdr:colOff>
      <xdr:row>18</xdr:row>
      <xdr:rowOff>1285</xdr:rowOff>
    </xdr:from>
    <xdr:to>
      <xdr:col>16</xdr:col>
      <xdr:colOff>280765</xdr:colOff>
      <xdr:row>28</xdr:row>
      <xdr:rowOff>69075</xdr:rowOff>
    </xdr:to>
    <xdr:grpSp>
      <xdr:nvGrpSpPr>
        <xdr:cNvPr id="27" name="Grupo 26">
          <a:extLst>
            <a:ext uri="{FF2B5EF4-FFF2-40B4-BE49-F238E27FC236}">
              <a16:creationId xmlns:a16="http://schemas.microsoft.com/office/drawing/2014/main" id="{DD2D633F-7115-458A-9A86-A6CA9A6BA9A3}"/>
            </a:ext>
          </a:extLst>
        </xdr:cNvPr>
        <xdr:cNvGrpSpPr/>
      </xdr:nvGrpSpPr>
      <xdr:grpSpPr>
        <a:xfrm rot="21424233">
          <a:off x="10682211" y="3430285"/>
          <a:ext cx="1790554" cy="1972790"/>
          <a:chOff x="7358860" y="4367091"/>
          <a:chExt cx="1790554" cy="1972790"/>
        </a:xfrm>
      </xdr:grpSpPr>
      <xdr:grpSp>
        <xdr:nvGrpSpPr>
          <xdr:cNvPr id="28" name="Grupo 27">
            <a:extLst>
              <a:ext uri="{FF2B5EF4-FFF2-40B4-BE49-F238E27FC236}">
                <a16:creationId xmlns:a16="http://schemas.microsoft.com/office/drawing/2014/main" id="{C1B752F1-AA72-DF78-170C-9CA3F2A6096B}"/>
              </a:ext>
            </a:extLst>
          </xdr:cNvPr>
          <xdr:cNvGrpSpPr/>
        </xdr:nvGrpSpPr>
        <xdr:grpSpPr>
          <a:xfrm>
            <a:off x="7358860" y="4367091"/>
            <a:ext cx="1790554" cy="1972790"/>
            <a:chOff x="7358860" y="4367091"/>
            <a:chExt cx="1790554" cy="1972790"/>
          </a:xfrm>
        </xdr:grpSpPr>
        <xdr:sp macro="[0]!Hoja12.PIC" textlink="">
          <xdr:nvSpPr>
            <xdr:cNvPr id="33" name="Freeform 8">
              <a:extLst>
                <a:ext uri="{FF2B5EF4-FFF2-40B4-BE49-F238E27FC236}">
                  <a16:creationId xmlns:a16="http://schemas.microsoft.com/office/drawing/2014/main" id="{EF4F6833-F2D0-7BBE-BC70-1EC1E1EC8627}"/>
                </a:ext>
              </a:extLst>
            </xdr:cNvPr>
            <xdr:cNvSpPr>
              <a:spLocks/>
            </xdr:cNvSpPr>
          </xdr:nvSpPr>
          <xdr:spPr bwMode="auto">
            <a:xfrm flipH="1">
              <a:off x="7358860" y="4367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2.PIC" textlink="">
          <xdr:nvSpPr>
            <xdr:cNvPr id="34" name="Freeform 9">
              <a:extLst>
                <a:ext uri="{FF2B5EF4-FFF2-40B4-BE49-F238E27FC236}">
                  <a16:creationId xmlns:a16="http://schemas.microsoft.com/office/drawing/2014/main" id="{C00A51B5-D3A2-86F6-36C1-964BE2867B96}"/>
                </a:ext>
              </a:extLst>
            </xdr:cNvPr>
            <xdr:cNvSpPr>
              <a:spLocks/>
            </xdr:cNvSpPr>
          </xdr:nvSpPr>
          <xdr:spPr bwMode="auto">
            <a:xfrm flipH="1">
              <a:off x="7628544" y="4369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29" name="Group 65">
            <a:extLst>
              <a:ext uri="{FF2B5EF4-FFF2-40B4-BE49-F238E27FC236}">
                <a16:creationId xmlns:a16="http://schemas.microsoft.com/office/drawing/2014/main" id="{35A1D5DC-41B8-58F3-B489-54305BCB8C91}"/>
              </a:ext>
            </a:extLst>
          </xdr:cNvPr>
          <xdr:cNvGrpSpPr/>
        </xdr:nvGrpSpPr>
        <xdr:grpSpPr>
          <a:xfrm>
            <a:off x="7591425" y="4589157"/>
            <a:ext cx="1378564" cy="1056530"/>
            <a:chOff x="3071819" y="1382248"/>
            <a:chExt cx="1378564" cy="1056530"/>
          </a:xfrm>
        </xdr:grpSpPr>
        <xdr:sp macro="[0]!Hoja12.PIC" textlink="">
          <xdr:nvSpPr>
            <xdr:cNvPr id="30" name="TextBox 66">
              <a:extLst>
                <a:ext uri="{FF2B5EF4-FFF2-40B4-BE49-F238E27FC236}">
                  <a16:creationId xmlns:a16="http://schemas.microsoft.com/office/drawing/2014/main" id="{C322BC34-F0B1-0ADC-C21D-8E56CF13D1AE}"/>
                </a:ext>
              </a:extLst>
            </xdr:cNvPr>
            <xdr:cNvSpPr txBox="1"/>
          </xdr:nvSpPr>
          <xdr:spPr>
            <a:xfrm rot="175767">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2.PIC" textlink="">
          <xdr:nvSpPr>
            <xdr:cNvPr id="31" name="TextBox 121">
              <a:hlinkClick xmlns:r="http://schemas.openxmlformats.org/officeDocument/2006/relationships" r:id="rId5"/>
              <a:extLst>
                <a:ext uri="{FF2B5EF4-FFF2-40B4-BE49-F238E27FC236}">
                  <a16:creationId xmlns:a16="http://schemas.microsoft.com/office/drawing/2014/main" id="{208CBAFF-0E3D-E6FA-DC96-5E74C5ABC503}"/>
                </a:ext>
              </a:extLst>
            </xdr:cNvPr>
            <xdr:cNvSpPr txBox="1"/>
          </xdr:nvSpPr>
          <xdr:spPr>
            <a:xfrm rot="175767">
              <a:off x="3071819" y="1815338"/>
              <a:ext cx="1378564" cy="62344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0]!Hoja12.PIC">
          <xdr:nvCxnSpPr>
            <xdr:cNvPr id="32" name="Straight Connector 68">
              <a:extLst>
                <a:ext uri="{FF2B5EF4-FFF2-40B4-BE49-F238E27FC236}">
                  <a16:creationId xmlns:a16="http://schemas.microsoft.com/office/drawing/2014/main" id="{12BE17A3-C13E-2353-E2B7-1B497C0733DD}"/>
                </a:ext>
              </a:extLst>
            </xdr:cNvPr>
            <xdr:cNvCxnSpPr/>
          </xdr:nvCxnSpPr>
          <xdr:spPr>
            <a:xfrm rot="175767">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133154</xdr:colOff>
      <xdr:row>26</xdr:row>
      <xdr:rowOff>36333</xdr:rowOff>
    </xdr:from>
    <xdr:to>
      <xdr:col>15</xdr:col>
      <xdr:colOff>531656</xdr:colOff>
      <xdr:row>35</xdr:row>
      <xdr:rowOff>180523</xdr:rowOff>
    </xdr:to>
    <xdr:grpSp>
      <xdr:nvGrpSpPr>
        <xdr:cNvPr id="35" name="Grupo 34">
          <a:extLst>
            <a:ext uri="{FF2B5EF4-FFF2-40B4-BE49-F238E27FC236}">
              <a16:creationId xmlns:a16="http://schemas.microsoft.com/office/drawing/2014/main" id="{92A44EF8-B320-4C96-B472-DAFC768268A7}"/>
            </a:ext>
          </a:extLst>
        </xdr:cNvPr>
        <xdr:cNvGrpSpPr/>
      </xdr:nvGrpSpPr>
      <xdr:grpSpPr>
        <a:xfrm rot="21452275">
          <a:off x="10039154" y="4989333"/>
          <a:ext cx="1922502" cy="1858690"/>
          <a:chOff x="6642407" y="5891468"/>
          <a:chExt cx="1922502" cy="1858690"/>
        </a:xfrm>
      </xdr:grpSpPr>
      <xdr:grpSp>
        <xdr:nvGrpSpPr>
          <xdr:cNvPr id="36" name="Grupo 35">
            <a:extLst>
              <a:ext uri="{FF2B5EF4-FFF2-40B4-BE49-F238E27FC236}">
                <a16:creationId xmlns:a16="http://schemas.microsoft.com/office/drawing/2014/main" id="{590903B0-1939-B3FF-AD5E-D71D3E2A0F6C}"/>
              </a:ext>
            </a:extLst>
          </xdr:cNvPr>
          <xdr:cNvGrpSpPr/>
        </xdr:nvGrpSpPr>
        <xdr:grpSpPr>
          <a:xfrm>
            <a:off x="6642407" y="5891468"/>
            <a:ext cx="1922502" cy="1858690"/>
            <a:chOff x="6642407" y="5891468"/>
            <a:chExt cx="1922502" cy="1858690"/>
          </a:xfrm>
        </xdr:grpSpPr>
        <xdr:sp macro="[0]!Hoja13.Plan_de_Incentivos" textlink="">
          <xdr:nvSpPr>
            <xdr:cNvPr id="41" name="Freeform 10">
              <a:extLst>
                <a:ext uri="{FF2B5EF4-FFF2-40B4-BE49-F238E27FC236}">
                  <a16:creationId xmlns:a16="http://schemas.microsoft.com/office/drawing/2014/main" id="{FDF9887E-2A7F-01AF-8059-3421A60AB13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3.Plan_de_Incentivos" textlink="">
          <xdr:nvSpPr>
            <xdr:cNvPr id="42" name="Freeform 11">
              <a:extLst>
                <a:ext uri="{FF2B5EF4-FFF2-40B4-BE49-F238E27FC236}">
                  <a16:creationId xmlns:a16="http://schemas.microsoft.com/office/drawing/2014/main" id="{B286484F-5A1E-EE85-CDCE-BCCF22CF2113}"/>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37" name="Group 69">
            <a:extLst>
              <a:ext uri="{FF2B5EF4-FFF2-40B4-BE49-F238E27FC236}">
                <a16:creationId xmlns:a16="http://schemas.microsoft.com/office/drawing/2014/main" id="{F170CED0-4987-ABED-FD90-6E9C41BB2CA8}"/>
              </a:ext>
            </a:extLst>
          </xdr:cNvPr>
          <xdr:cNvGrpSpPr/>
        </xdr:nvGrpSpPr>
        <xdr:grpSpPr>
          <a:xfrm>
            <a:off x="6817873" y="6139636"/>
            <a:ext cx="1370082" cy="1125497"/>
            <a:chOff x="3055004" y="1508575"/>
            <a:chExt cx="1370082" cy="1125497"/>
          </a:xfrm>
        </xdr:grpSpPr>
        <xdr:sp macro="[0]!Hoja13.Plan_de_Incentivos" textlink="">
          <xdr:nvSpPr>
            <xdr:cNvPr id="38" name="TextBox 70">
              <a:extLst>
                <a:ext uri="{FF2B5EF4-FFF2-40B4-BE49-F238E27FC236}">
                  <a16:creationId xmlns:a16="http://schemas.microsoft.com/office/drawing/2014/main" id="{BD3F63DB-1E57-A99A-8A0B-6FEA1C34070F}"/>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13.Plan_de_Incentivos" textlink="">
          <xdr:nvSpPr>
            <xdr:cNvPr id="39" name="TextBox 121">
              <a:hlinkClick xmlns:r="http://schemas.openxmlformats.org/officeDocument/2006/relationships" r:id="rId6"/>
              <a:extLst>
                <a:ext uri="{FF2B5EF4-FFF2-40B4-BE49-F238E27FC236}">
                  <a16:creationId xmlns:a16="http://schemas.microsoft.com/office/drawing/2014/main" id="{5E114740-011D-5C5F-CCAF-A2E880AB3917}"/>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40" name="Straight Connector 72">
              <a:extLst>
                <a:ext uri="{FF2B5EF4-FFF2-40B4-BE49-F238E27FC236}">
                  <a16:creationId xmlns:a16="http://schemas.microsoft.com/office/drawing/2014/main" id="{87C1FC59-88BA-3B34-23C8-9B0715A2D4C7}"/>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354806</xdr:colOff>
      <xdr:row>12</xdr:row>
      <xdr:rowOff>136214</xdr:rowOff>
    </xdr:from>
    <xdr:ext cx="17730787" cy="925824"/>
    <xdr:sp macro="" textlink="">
      <xdr:nvSpPr>
        <xdr:cNvPr id="43" name="CuadroTexto 42">
          <a:extLst>
            <a:ext uri="{FF2B5EF4-FFF2-40B4-BE49-F238E27FC236}">
              <a16:creationId xmlns:a16="http://schemas.microsoft.com/office/drawing/2014/main" id="{CCDE93E5-8D12-45C9-BCCB-5086432EE902}"/>
            </a:ext>
          </a:extLst>
        </xdr:cNvPr>
        <xdr:cNvSpPr txBox="1"/>
      </xdr:nvSpPr>
      <xdr:spPr>
        <a:xfrm>
          <a:off x="488156" y="2422214"/>
          <a:ext cx="17730787" cy="9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es-CO" sz="1400">
              <a:latin typeface="Arial" panose="020B0604020202020204" pitchFamily="34" charset="0"/>
              <a:cs typeface="Arial" panose="020B0604020202020204" pitchFamily="34" charset="0"/>
            </a:rPr>
            <a:t>Conforme lo establecido en la  "Guía de gestión estratégica del talento humano GETH" del</a:t>
          </a:r>
          <a:r>
            <a:rPr lang="es-CO" sz="1400" baseline="0">
              <a:latin typeface="Arial" panose="020B0604020202020204" pitchFamily="34" charset="0"/>
              <a:cs typeface="Arial" panose="020B0604020202020204" pitchFamily="34" charset="0"/>
            </a:rPr>
            <a:t> Departamento Administrativo de la Función Pública, el diseño de la Planeación Estratégica del Talento Humano contempla entre otros, el Plan Anual de Vacantes, El Plan de Previsión de Recursos Humanos, El Plan Institucional de Capacitación, el Plan de Bienestar e Incentivos, el Plan de Seguridad y Salud en el Trabajo. A continuación haga clic sobre el Plan que desee consultar en detalle. </a:t>
          </a:r>
          <a:endParaRPr lang="es-CO" sz="1400">
            <a:latin typeface="Arial" panose="020B0604020202020204" pitchFamily="34" charset="0"/>
            <a:cs typeface="Arial" panose="020B0604020202020204" pitchFamily="34" charset="0"/>
          </a:endParaRPr>
        </a:p>
      </xdr:txBody>
    </xdr:sp>
    <xdr:clientData/>
  </xdr:oneCellAnchor>
  <xdr:twoCellAnchor editAs="oneCell">
    <xdr:from>
      <xdr:col>1</xdr:col>
      <xdr:colOff>33618</xdr:colOff>
      <xdr:row>0</xdr:row>
      <xdr:rowOff>145676</xdr:rowOff>
    </xdr:from>
    <xdr:to>
      <xdr:col>3</xdr:col>
      <xdr:colOff>675857</xdr:colOff>
      <xdr:row>11</xdr:row>
      <xdr:rowOff>27921</xdr:rowOff>
    </xdr:to>
    <xdr:pic macro="[0]!Hoja17.Integración_PAA">
      <xdr:nvPicPr>
        <xdr:cNvPr id="44" name="Imagen 43">
          <a:extLst>
            <a:ext uri="{FF2B5EF4-FFF2-40B4-BE49-F238E27FC236}">
              <a16:creationId xmlns:a16="http://schemas.microsoft.com/office/drawing/2014/main" id="{A8B57143-B829-4A4C-8311-63A4232D4CFC}"/>
            </a:ext>
          </a:extLst>
        </xdr:cNvPr>
        <xdr:cNvPicPr>
          <a:picLocks noChangeAspect="1"/>
        </xdr:cNvPicPr>
      </xdr:nvPicPr>
      <xdr:blipFill rotWithShape="1">
        <a:blip xmlns:r="http://schemas.openxmlformats.org/officeDocument/2006/relationships" r:embed="rId7"/>
        <a:srcRect l="4961"/>
        <a:stretch/>
      </xdr:blipFill>
      <xdr:spPr>
        <a:xfrm>
          <a:off x="166968" y="145676"/>
          <a:ext cx="1766189" cy="1977745"/>
        </a:xfrm>
        <a:prstGeom prst="rect">
          <a:avLst/>
        </a:prstGeom>
      </xdr:spPr>
    </xdr:pic>
    <xdr:clientData/>
  </xdr:twoCellAnchor>
  <xdr:twoCellAnchor>
    <xdr:from>
      <xdr:col>1</xdr:col>
      <xdr:colOff>0</xdr:colOff>
      <xdr:row>0</xdr:row>
      <xdr:rowOff>100853</xdr:rowOff>
    </xdr:from>
    <xdr:to>
      <xdr:col>22</xdr:col>
      <xdr:colOff>414618</xdr:colOff>
      <xdr:row>10</xdr:row>
      <xdr:rowOff>145676</xdr:rowOff>
    </xdr:to>
    <xdr:sp macro="" textlink="">
      <xdr:nvSpPr>
        <xdr:cNvPr id="45" name="Rectángulo redondeado 49">
          <a:extLst>
            <a:ext uri="{FF2B5EF4-FFF2-40B4-BE49-F238E27FC236}">
              <a16:creationId xmlns:a16="http://schemas.microsoft.com/office/drawing/2014/main" id="{2B2214A5-3CF6-44FE-B95F-1ADF9ABDCC38}"/>
            </a:ext>
          </a:extLst>
        </xdr:cNvPr>
        <xdr:cNvSpPr/>
      </xdr:nvSpPr>
      <xdr:spPr>
        <a:xfrm>
          <a:off x="133350" y="100853"/>
          <a:ext cx="17492943" cy="194982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4</xdr:col>
      <xdr:colOff>33618</xdr:colOff>
      <xdr:row>1</xdr:row>
      <xdr:rowOff>179294</xdr:rowOff>
    </xdr:from>
    <xdr:to>
      <xdr:col>5</xdr:col>
      <xdr:colOff>967908</xdr:colOff>
      <xdr:row>4</xdr:row>
      <xdr:rowOff>149360</xdr:rowOff>
    </xdr:to>
    <xdr:pic>
      <xdr:nvPicPr>
        <xdr:cNvPr id="46" name="Imagen 45">
          <a:extLst>
            <a:ext uri="{FF2B5EF4-FFF2-40B4-BE49-F238E27FC236}">
              <a16:creationId xmlns:a16="http://schemas.microsoft.com/office/drawing/2014/main" id="{7ED55195-DFB2-448F-BCEA-725BB4646CC9}"/>
            </a:ext>
          </a:extLst>
        </xdr:cNvPr>
        <xdr:cNvPicPr>
          <a:picLocks noChangeAspect="1"/>
        </xdr:cNvPicPr>
      </xdr:nvPicPr>
      <xdr:blipFill>
        <a:blip xmlns:r="http://schemas.openxmlformats.org/officeDocument/2006/relationships" r:embed="rId8"/>
        <a:stretch>
          <a:fillRect/>
        </a:stretch>
      </xdr:blipFill>
      <xdr:spPr>
        <a:xfrm>
          <a:off x="2052918" y="369794"/>
          <a:ext cx="1972515" cy="541566"/>
        </a:xfrm>
        <a:prstGeom prst="rect">
          <a:avLst/>
        </a:prstGeom>
      </xdr:spPr>
    </xdr:pic>
    <xdr:clientData/>
  </xdr:twoCellAnchor>
  <xdr:twoCellAnchor editAs="oneCell">
    <xdr:from>
      <xdr:col>18</xdr:col>
      <xdr:colOff>313765</xdr:colOff>
      <xdr:row>4</xdr:row>
      <xdr:rowOff>134471</xdr:rowOff>
    </xdr:from>
    <xdr:to>
      <xdr:col>22</xdr:col>
      <xdr:colOff>294538</xdr:colOff>
      <xdr:row>8</xdr:row>
      <xdr:rowOff>25614</xdr:rowOff>
    </xdr:to>
    <xdr:pic>
      <xdr:nvPicPr>
        <xdr:cNvPr id="47" name="Imagen 46">
          <a:extLst>
            <a:ext uri="{FF2B5EF4-FFF2-40B4-BE49-F238E27FC236}">
              <a16:creationId xmlns:a16="http://schemas.microsoft.com/office/drawing/2014/main" id="{9CAFDFB3-1297-4DCC-A434-0C0A17EF44B6}"/>
            </a:ext>
          </a:extLst>
        </xdr:cNvPr>
        <xdr:cNvPicPr>
          <a:picLocks noChangeAspect="1"/>
        </xdr:cNvPicPr>
      </xdr:nvPicPr>
      <xdr:blipFill>
        <a:blip xmlns:r="http://schemas.openxmlformats.org/officeDocument/2006/relationships" r:embed="rId9"/>
        <a:stretch>
          <a:fillRect/>
        </a:stretch>
      </xdr:blipFill>
      <xdr:spPr>
        <a:xfrm>
          <a:off x="14020240" y="896471"/>
          <a:ext cx="3485973" cy="653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433916</xdr:colOff>
      <xdr:row>0</xdr:row>
      <xdr:rowOff>63499</xdr:rowOff>
    </xdr:from>
    <xdr:to>
      <xdr:col>2</xdr:col>
      <xdr:colOff>391583</xdr:colOff>
      <xdr:row>0</xdr:row>
      <xdr:rowOff>751416</xdr:rowOff>
    </xdr:to>
    <xdr:pic>
      <xdr:nvPicPr>
        <xdr:cNvPr id="2" name="Imagen 1" descr="firma-electronica">
          <a:extLst>
            <a:ext uri="{FF2B5EF4-FFF2-40B4-BE49-F238E27FC236}">
              <a16:creationId xmlns:a16="http://schemas.microsoft.com/office/drawing/2014/main" id="{E4C8D61E-B8C7-485A-A353-F7DF8EAF15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33916" y="63499"/>
          <a:ext cx="2167467" cy="68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471717</xdr:colOff>
      <xdr:row>0</xdr:row>
      <xdr:rowOff>78804</xdr:rowOff>
    </xdr:from>
    <xdr:to>
      <xdr:col>2</xdr:col>
      <xdr:colOff>453573</xdr:colOff>
      <xdr:row>4</xdr:row>
      <xdr:rowOff>72571</xdr:rowOff>
    </xdr:to>
    <xdr:pic>
      <xdr:nvPicPr>
        <xdr:cNvPr id="2" name="Imagen 1" descr="firma-electronica">
          <a:extLst>
            <a:ext uri="{FF2B5EF4-FFF2-40B4-BE49-F238E27FC236}">
              <a16:creationId xmlns:a16="http://schemas.microsoft.com/office/drawing/2014/main" id="{E2B059A1-8AE0-4BCB-88D8-DE515A67B47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71717" y="78804"/>
          <a:ext cx="1944006" cy="67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18</xdr:col>
      <xdr:colOff>342900</xdr:colOff>
      <xdr:row>158</xdr:row>
      <xdr:rowOff>114300</xdr:rowOff>
    </xdr:from>
    <xdr:ext cx="5991225" cy="3209925"/>
    <xdr:graphicFrame macro="">
      <xdr:nvGraphicFramePr>
        <xdr:cNvPr id="2" name="Chart 1">
          <a:extLst>
            <a:ext uri="{FF2B5EF4-FFF2-40B4-BE49-F238E27FC236}">
              <a16:creationId xmlns:a16="http://schemas.microsoft.com/office/drawing/2014/main" id="{9E0B907D-5C87-4EB2-86FC-66B820FD4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2558028" cy="1066316"/>
    <xdr:pic>
      <xdr:nvPicPr>
        <xdr:cNvPr id="3" name="image1.png">
          <a:extLst>
            <a:ext uri="{FF2B5EF4-FFF2-40B4-BE49-F238E27FC236}">
              <a16:creationId xmlns:a16="http://schemas.microsoft.com/office/drawing/2014/main" id="{63E5F574-9B4D-4E4D-BF14-A2120F583A57}"/>
            </a:ext>
          </a:extLst>
        </xdr:cNvPr>
        <xdr:cNvPicPr preferRelativeResize="0"/>
      </xdr:nvPicPr>
      <xdr:blipFill>
        <a:blip xmlns:r="http://schemas.openxmlformats.org/officeDocument/2006/relationships" r:embed="rId2" cstate="print"/>
        <a:stretch>
          <a:fillRect/>
        </a:stretch>
      </xdr:blipFill>
      <xdr:spPr>
        <a:xfrm>
          <a:off x="0" y="0"/>
          <a:ext cx="2558028" cy="1066316"/>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71438</xdr:colOff>
      <xdr:row>0</xdr:row>
      <xdr:rowOff>119062</xdr:rowOff>
    </xdr:from>
    <xdr:to>
      <xdr:col>1</xdr:col>
      <xdr:colOff>1845471</xdr:colOff>
      <xdr:row>11</xdr:row>
      <xdr:rowOff>167994</xdr:rowOff>
    </xdr:to>
    <xdr:pic macro="[0]!Hoja17.Integración_PAA">
      <xdr:nvPicPr>
        <xdr:cNvPr id="2" name="Imagen 1">
          <a:extLst>
            <a:ext uri="{FF2B5EF4-FFF2-40B4-BE49-F238E27FC236}">
              <a16:creationId xmlns:a16="http://schemas.microsoft.com/office/drawing/2014/main" id="{52167235-A9E9-49D2-94AC-B50985C744C5}"/>
            </a:ext>
          </a:extLst>
        </xdr:cNvPr>
        <xdr:cNvPicPr>
          <a:picLocks noChangeAspect="1"/>
        </xdr:cNvPicPr>
      </xdr:nvPicPr>
      <xdr:blipFill rotWithShape="1">
        <a:blip xmlns:r="http://schemas.openxmlformats.org/officeDocument/2006/relationships" r:embed="rId1"/>
        <a:srcRect l="4961"/>
        <a:stretch/>
      </xdr:blipFill>
      <xdr:spPr>
        <a:xfrm>
          <a:off x="166688" y="119062"/>
          <a:ext cx="1774033" cy="2020607"/>
        </a:xfrm>
        <a:prstGeom prst="rect">
          <a:avLst/>
        </a:prstGeom>
      </xdr:spPr>
    </xdr:pic>
    <xdr:clientData/>
  </xdr:twoCellAnchor>
  <xdr:twoCellAnchor>
    <xdr:from>
      <xdr:col>2</xdr:col>
      <xdr:colOff>95250</xdr:colOff>
      <xdr:row>0</xdr:row>
      <xdr:rowOff>83344</xdr:rowOff>
    </xdr:from>
    <xdr:to>
      <xdr:col>10</xdr:col>
      <xdr:colOff>1785937</xdr:colOff>
      <xdr:row>12</xdr:row>
      <xdr:rowOff>11907</xdr:rowOff>
    </xdr:to>
    <xdr:sp macro="" textlink="">
      <xdr:nvSpPr>
        <xdr:cNvPr id="3" name="Rectángulo redondeado 4">
          <a:extLst>
            <a:ext uri="{FF2B5EF4-FFF2-40B4-BE49-F238E27FC236}">
              <a16:creationId xmlns:a16="http://schemas.microsoft.com/office/drawing/2014/main" id="{07FD2658-E627-4EAB-BC41-82424C7B455A}"/>
            </a:ext>
          </a:extLst>
        </xdr:cNvPr>
        <xdr:cNvSpPr/>
      </xdr:nvSpPr>
      <xdr:spPr>
        <a:xfrm>
          <a:off x="2181225" y="83344"/>
          <a:ext cx="17273587" cy="222408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381000</xdr:colOff>
      <xdr:row>3</xdr:row>
      <xdr:rowOff>71437</xdr:rowOff>
    </xdr:from>
    <xdr:to>
      <xdr:col>3</xdr:col>
      <xdr:colOff>948531</xdr:colOff>
      <xdr:row>8</xdr:row>
      <xdr:rowOff>147134</xdr:rowOff>
    </xdr:to>
    <xdr:pic>
      <xdr:nvPicPr>
        <xdr:cNvPr id="4" name="Imagen 3">
          <a:extLst>
            <a:ext uri="{FF2B5EF4-FFF2-40B4-BE49-F238E27FC236}">
              <a16:creationId xmlns:a16="http://schemas.microsoft.com/office/drawing/2014/main" id="{80B15D20-C045-48D7-B681-90063BD4A973}"/>
            </a:ext>
          </a:extLst>
        </xdr:cNvPr>
        <xdr:cNvPicPr>
          <a:picLocks noChangeAspect="1"/>
        </xdr:cNvPicPr>
      </xdr:nvPicPr>
      <xdr:blipFill>
        <a:blip xmlns:r="http://schemas.openxmlformats.org/officeDocument/2006/relationships" r:embed="rId2"/>
        <a:stretch>
          <a:fillRect/>
        </a:stretch>
      </xdr:blipFill>
      <xdr:spPr>
        <a:xfrm>
          <a:off x="2466975" y="604837"/>
          <a:ext cx="3320256" cy="932947"/>
        </a:xfrm>
        <a:prstGeom prst="rect">
          <a:avLst/>
        </a:prstGeom>
      </xdr:spPr>
    </xdr:pic>
    <xdr:clientData/>
  </xdr:twoCellAnchor>
  <xdr:twoCellAnchor editAs="oneCell">
    <xdr:from>
      <xdr:col>7</xdr:col>
      <xdr:colOff>1095376</xdr:colOff>
      <xdr:row>4</xdr:row>
      <xdr:rowOff>71437</xdr:rowOff>
    </xdr:from>
    <xdr:to>
      <xdr:col>10</xdr:col>
      <xdr:colOff>213996</xdr:colOff>
      <xdr:row>8</xdr:row>
      <xdr:rowOff>57830</xdr:rowOff>
    </xdr:to>
    <xdr:pic>
      <xdr:nvPicPr>
        <xdr:cNvPr id="5" name="Imagen 4">
          <a:extLst>
            <a:ext uri="{FF2B5EF4-FFF2-40B4-BE49-F238E27FC236}">
              <a16:creationId xmlns:a16="http://schemas.microsoft.com/office/drawing/2014/main" id="{9963DA0D-1FD8-4D5C-8EC4-BA1D96EF1DFA}"/>
            </a:ext>
          </a:extLst>
        </xdr:cNvPr>
        <xdr:cNvPicPr>
          <a:picLocks noChangeAspect="1"/>
        </xdr:cNvPicPr>
      </xdr:nvPicPr>
      <xdr:blipFill>
        <a:blip xmlns:r="http://schemas.openxmlformats.org/officeDocument/2006/relationships" r:embed="rId3"/>
        <a:stretch>
          <a:fillRect/>
        </a:stretch>
      </xdr:blipFill>
      <xdr:spPr>
        <a:xfrm>
          <a:off x="14392276" y="776287"/>
          <a:ext cx="3490595" cy="672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166688</xdr:colOff>
      <xdr:row>1</xdr:row>
      <xdr:rowOff>35719</xdr:rowOff>
    </xdr:from>
    <xdr:to>
      <xdr:col>1</xdr:col>
      <xdr:colOff>1940721</xdr:colOff>
      <xdr:row>11</xdr:row>
      <xdr:rowOff>251339</xdr:rowOff>
    </xdr:to>
    <xdr:pic macro="[0]!Hoja17.Integración_PAA">
      <xdr:nvPicPr>
        <xdr:cNvPr id="2" name="Imagen 1">
          <a:extLst>
            <a:ext uri="{FF2B5EF4-FFF2-40B4-BE49-F238E27FC236}">
              <a16:creationId xmlns:a16="http://schemas.microsoft.com/office/drawing/2014/main" id="{350484F9-351A-4A93-BD23-8B705252B2E8}"/>
            </a:ext>
          </a:extLst>
        </xdr:cNvPr>
        <xdr:cNvPicPr>
          <a:picLocks noChangeAspect="1"/>
        </xdr:cNvPicPr>
      </xdr:nvPicPr>
      <xdr:blipFill rotWithShape="1">
        <a:blip xmlns:r="http://schemas.openxmlformats.org/officeDocument/2006/relationships" r:embed="rId1"/>
        <a:srcRect l="4961"/>
        <a:stretch/>
      </xdr:blipFill>
      <xdr:spPr>
        <a:xfrm>
          <a:off x="261938" y="207169"/>
          <a:ext cx="1774033" cy="2015845"/>
        </a:xfrm>
        <a:prstGeom prst="rect">
          <a:avLst/>
        </a:prstGeom>
      </xdr:spPr>
    </xdr:pic>
    <xdr:clientData/>
  </xdr:twoCellAnchor>
  <xdr:twoCellAnchor>
    <xdr:from>
      <xdr:col>2</xdr:col>
      <xdr:colOff>95250</xdr:colOff>
      <xdr:row>1</xdr:row>
      <xdr:rowOff>95249</xdr:rowOff>
    </xdr:from>
    <xdr:to>
      <xdr:col>10</xdr:col>
      <xdr:colOff>1321594</xdr:colOff>
      <xdr:row>11</xdr:row>
      <xdr:rowOff>297656</xdr:rowOff>
    </xdr:to>
    <xdr:sp macro="" textlink="">
      <xdr:nvSpPr>
        <xdr:cNvPr id="3" name="Rectángulo redondeado 4">
          <a:extLst>
            <a:ext uri="{FF2B5EF4-FFF2-40B4-BE49-F238E27FC236}">
              <a16:creationId xmlns:a16="http://schemas.microsoft.com/office/drawing/2014/main" id="{6458F4A0-9D44-485A-A7EA-E9A8C9F3C6F3}"/>
            </a:ext>
          </a:extLst>
        </xdr:cNvPr>
        <xdr:cNvSpPr/>
      </xdr:nvSpPr>
      <xdr:spPr>
        <a:xfrm>
          <a:off x="2181225" y="266699"/>
          <a:ext cx="16809244" cy="20026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619125</xdr:colOff>
      <xdr:row>4</xdr:row>
      <xdr:rowOff>23812</xdr:rowOff>
    </xdr:from>
    <xdr:to>
      <xdr:col>4</xdr:col>
      <xdr:colOff>150813</xdr:colOff>
      <xdr:row>9</xdr:row>
      <xdr:rowOff>99510</xdr:rowOff>
    </xdr:to>
    <xdr:pic>
      <xdr:nvPicPr>
        <xdr:cNvPr id="4" name="Imagen 3">
          <a:extLst>
            <a:ext uri="{FF2B5EF4-FFF2-40B4-BE49-F238E27FC236}">
              <a16:creationId xmlns:a16="http://schemas.microsoft.com/office/drawing/2014/main" id="{0FEF36D1-9DFE-4F4F-94CC-1F50F8B2618E}"/>
            </a:ext>
          </a:extLst>
        </xdr:cNvPr>
        <xdr:cNvPicPr>
          <a:picLocks noChangeAspect="1"/>
        </xdr:cNvPicPr>
      </xdr:nvPicPr>
      <xdr:blipFill>
        <a:blip xmlns:r="http://schemas.openxmlformats.org/officeDocument/2006/relationships" r:embed="rId2"/>
        <a:stretch>
          <a:fillRect/>
        </a:stretch>
      </xdr:blipFill>
      <xdr:spPr>
        <a:xfrm>
          <a:off x="2705100" y="728662"/>
          <a:ext cx="3322638" cy="932948"/>
        </a:xfrm>
        <a:prstGeom prst="rect">
          <a:avLst/>
        </a:prstGeom>
      </xdr:spPr>
    </xdr:pic>
    <xdr:clientData/>
  </xdr:twoCellAnchor>
  <xdr:twoCellAnchor editAs="oneCell">
    <xdr:from>
      <xdr:col>8</xdr:col>
      <xdr:colOff>273843</xdr:colOff>
      <xdr:row>5</xdr:row>
      <xdr:rowOff>11906</xdr:rowOff>
    </xdr:from>
    <xdr:to>
      <xdr:col>10</xdr:col>
      <xdr:colOff>511651</xdr:colOff>
      <xdr:row>8</xdr:row>
      <xdr:rowOff>164986</xdr:rowOff>
    </xdr:to>
    <xdr:pic>
      <xdr:nvPicPr>
        <xdr:cNvPr id="5" name="Imagen 4">
          <a:extLst>
            <a:ext uri="{FF2B5EF4-FFF2-40B4-BE49-F238E27FC236}">
              <a16:creationId xmlns:a16="http://schemas.microsoft.com/office/drawing/2014/main" id="{6FA1ECD6-205D-4E74-944A-5C2ED7E15C91}"/>
            </a:ext>
          </a:extLst>
        </xdr:cNvPr>
        <xdr:cNvPicPr>
          <a:picLocks noChangeAspect="1"/>
        </xdr:cNvPicPr>
      </xdr:nvPicPr>
      <xdr:blipFill>
        <a:blip xmlns:r="http://schemas.openxmlformats.org/officeDocument/2006/relationships" r:embed="rId3"/>
        <a:stretch>
          <a:fillRect/>
        </a:stretch>
      </xdr:blipFill>
      <xdr:spPr>
        <a:xfrm>
          <a:off x="14685168" y="888206"/>
          <a:ext cx="3495358" cy="667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Escritorio/CS/Plantilla%20para%20calificacion%20de%20VeR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41\Servidor_Archivos\Perfil\Escritorio\CS\Plantilla%20para%20calificacion%20de%20Ve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erfil\Escritorio\CS\Plantilla%20para%20calificacion%20de%20VeR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lan%20de%20Acci&#243;n%20Anual%202020\Matriz%20Plan%20de%20Accion%20Anual%202020%20vf.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perez\Downloads\Plan%20de%20Trabajo%20Anual%20SG-SST%202024%20Final%20..xlsx" TargetMode="External"/><Relationship Id="rId1" Type="http://schemas.openxmlformats.org/officeDocument/2006/relationships/externalLinkPath" Target="file:///C:\Users\aperez\Downloads\Plan%20de%20Trabajo%20Anual%20SG-SST%202024%20Fin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ción_PAA"/>
      <sheetName val="Plan_de_Acción_Anual_2020"/>
      <sheetName val="Gráfico1"/>
      <sheetName val="PINAR"/>
      <sheetName val="Plan_Anual_Adquisiciones"/>
      <sheetName val="Plan_de_Vacantes"/>
      <sheetName val="Plan_de_Previsión"/>
      <sheetName val="PETH"/>
      <sheetName val="PIC"/>
      <sheetName val="Plan_de_Incentivos"/>
      <sheetName val="PSST"/>
      <sheetName val="PAAC"/>
      <sheetName val="01"/>
      <sheetName val="02"/>
      <sheetName val="03"/>
      <sheetName val="04"/>
      <sheetName val="05"/>
      <sheetName val="06"/>
      <sheetName val="PETI"/>
      <sheetName val="Tratamiento_de_riesgos"/>
      <sheetName val="Seguridad_de_Información"/>
      <sheetName val="Matriz Plan de Accion Anual 202"/>
    </sheetNames>
    <definedNames>
      <definedName name="Hoja17.Integración_PAA"/>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SST 2024"/>
      <sheetName val="PLAN DE CAPACITACION SST 2024"/>
      <sheetName val="Hoja1"/>
    </sheetNames>
    <sheetDataSet>
      <sheetData sheetId="0">
        <row r="162">
          <cell r="E162" t="str">
            <v>ENE</v>
          </cell>
          <cell r="F162" t="str">
            <v>FEB</v>
          </cell>
          <cell r="G162" t="str">
            <v>MAR</v>
          </cell>
          <cell r="H162" t="str">
            <v>ABR</v>
          </cell>
          <cell r="I162" t="str">
            <v>MAY</v>
          </cell>
          <cell r="J162" t="str">
            <v>JUN</v>
          </cell>
          <cell r="K162" t="str">
            <v>JUL</v>
          </cell>
          <cell r="L162" t="str">
            <v>AGO</v>
          </cell>
          <cell r="M162" t="str">
            <v>SEP</v>
          </cell>
          <cell r="N162" t="str">
            <v>OCT</v>
          </cell>
          <cell r="O162" t="str">
            <v>NOV</v>
          </cell>
          <cell r="P162" t="str">
            <v>DIC</v>
          </cell>
          <cell r="Q162" t="str">
            <v>TOTAL</v>
          </cell>
        </row>
        <row r="165">
          <cell r="E165">
            <v>0.8571428571428571</v>
          </cell>
          <cell r="F165">
            <v>1</v>
          </cell>
          <cell r="G165">
            <v>1</v>
          </cell>
          <cell r="H165">
            <v>0.6875</v>
          </cell>
          <cell r="I165">
            <v>0.83333333333333337</v>
          </cell>
          <cell r="J165">
            <v>1.1499999999999999</v>
          </cell>
          <cell r="K165">
            <v>0.90909090909090906</v>
          </cell>
          <cell r="L165">
            <v>1.08</v>
          </cell>
          <cell r="M165">
            <v>1.3</v>
          </cell>
          <cell r="N165">
            <v>1.08</v>
          </cell>
          <cell r="O165">
            <v>1</v>
          </cell>
          <cell r="P165">
            <v>1.08</v>
          </cell>
          <cell r="Q165">
            <v>0.9928057553956835</v>
          </cell>
        </row>
        <row r="166">
          <cell r="E166">
            <v>0.9</v>
          </cell>
          <cell r="F166">
            <v>0.9</v>
          </cell>
          <cell r="G166">
            <v>0.9</v>
          </cell>
          <cell r="H166">
            <v>0.9</v>
          </cell>
          <cell r="I166">
            <v>0.9</v>
          </cell>
          <cell r="J166">
            <v>0.9</v>
          </cell>
          <cell r="K166">
            <v>0.9</v>
          </cell>
          <cell r="L166">
            <v>0.9</v>
          </cell>
          <cell r="M166">
            <v>0.9</v>
          </cell>
          <cell r="N166">
            <v>0.9</v>
          </cell>
          <cell r="O166">
            <v>0.9</v>
          </cell>
          <cell r="P166">
            <v>0.9</v>
          </cell>
          <cell r="Q166">
            <v>0.9</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Ochoa Abril Dennis Stephany" id="{313543AE-B716-47A0-9062-067D5C880B2A}" userId="S::t_dochoa@fiduprevisora.com.co::20c83581-c628-406e-a5b8-74a09257f84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7" dT="2025-01-15T17:48:52.51" personId="{313543AE-B716-47A0-9062-067D5C880B2A}" id="{B61F2FF3-24F9-4C2B-966C-BA79AD615F38}">
    <text>Cambio</text>
  </threadedComment>
  <threadedComment ref="D29" dT="2025-01-15T17:51:51.91" personId="{313543AE-B716-47A0-9062-067D5C880B2A}" id="{DB060F84-4E37-4371-9169-E2AD02DAC8CD}">
    <text>Cambio</text>
  </threadedComment>
  <threadedComment ref="D83" dT="2025-01-15T18:02:44.65" personId="{313543AE-B716-47A0-9062-067D5C880B2A}" id="{5CB291EE-6D0D-48C8-9649-802A00B73667}">
    <text>cambio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81E6-5495-40FE-87C3-E4D118A2FAFB}">
  <sheetPr codeName="Hoja1">
    <tabColor rgb="FF00447C"/>
  </sheetPr>
  <dimension ref="A42:P66"/>
  <sheetViews>
    <sheetView showGridLines="0" zoomScale="70" zoomScaleNormal="70" workbookViewId="0">
      <selection activeCell="O33" sqref="O33"/>
    </sheetView>
  </sheetViews>
  <sheetFormatPr baseColWidth="10" defaultColWidth="0" defaultRowHeight="15"/>
  <cols>
    <col min="1" max="1" width="10.140625" customWidth="1"/>
    <col min="2" max="14" width="11.42578125" customWidth="1"/>
    <col min="15" max="15" width="10.42578125" customWidth="1"/>
    <col min="16" max="16" width="7.5703125" customWidth="1"/>
    <col min="17" max="16384" width="11.42578125" hidden="1"/>
  </cols>
  <sheetData>
    <row r="42" spans="1:11">
      <c r="A42" s="1"/>
      <c r="B42" s="1"/>
      <c r="C42" s="1"/>
      <c r="D42" s="1"/>
      <c r="E42" s="1"/>
      <c r="F42" s="1"/>
      <c r="G42" s="1"/>
      <c r="H42" s="1"/>
      <c r="I42" s="1"/>
      <c r="J42" s="1"/>
      <c r="K42" s="1"/>
    </row>
    <row r="43" spans="1:11">
      <c r="A43" s="1"/>
      <c r="B43" s="1"/>
      <c r="C43" s="1"/>
      <c r="D43" s="1"/>
      <c r="E43" s="1"/>
      <c r="F43" s="1"/>
      <c r="G43" s="1"/>
      <c r="H43" s="1"/>
      <c r="I43" s="1"/>
      <c r="J43" s="1"/>
      <c r="K43" s="1"/>
    </row>
    <row r="54" spans="13:15">
      <c r="M54" s="179"/>
      <c r="N54" s="179"/>
      <c r="O54" s="179"/>
    </row>
    <row r="66" spans="13:15">
      <c r="M66" s="180" t="s">
        <v>0</v>
      </c>
      <c r="N66" s="180"/>
      <c r="O66" s="180"/>
    </row>
  </sheetData>
  <sheetProtection selectLockedCells="1" selectUnlockedCells="1"/>
  <mergeCells count="2">
    <mergeCell ref="M54:O54"/>
    <mergeCell ref="M66:O6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BF9C-2BD7-4572-A70C-5C01729C35DB}">
  <sheetPr codeName="Hoja4"/>
  <dimension ref="B1:K26"/>
  <sheetViews>
    <sheetView showGridLines="0" zoomScale="90" zoomScaleNormal="90" workbookViewId="0">
      <selection activeCell="D2" sqref="D2:H12"/>
    </sheetView>
  </sheetViews>
  <sheetFormatPr baseColWidth="10" defaultColWidth="11.42578125" defaultRowHeight="13.5"/>
  <cols>
    <col min="1" max="1" width="1.42578125" style="2" customWidth="1"/>
    <col min="2" max="2" width="29.85546875" style="2" customWidth="1"/>
    <col min="3" max="3" width="32.42578125" style="2" customWidth="1"/>
    <col min="4" max="4" width="40.28515625" style="2" customWidth="1"/>
    <col min="5" max="5" width="41.5703125" style="2" customWidth="1"/>
    <col min="6" max="6" width="14.140625" style="4" customWidth="1"/>
    <col min="7" max="7" width="14.140625" style="44" customWidth="1"/>
    <col min="8" max="8" width="31.7109375" style="2" customWidth="1"/>
    <col min="9" max="9" width="17.42578125" style="2" customWidth="1"/>
    <col min="10" max="10" width="30" style="2" customWidth="1"/>
    <col min="11" max="11" width="24.42578125" style="2" customWidth="1"/>
    <col min="12" max="16384" width="11.42578125" style="2"/>
  </cols>
  <sheetData>
    <row r="1" spans="2:11">
      <c r="G1" s="4"/>
    </row>
    <row r="2" spans="2:11" ht="15" customHeight="1">
      <c r="B2" s="30"/>
      <c r="D2" s="511" t="s">
        <v>47</v>
      </c>
      <c r="E2" s="510"/>
      <c r="F2" s="510"/>
      <c r="G2" s="510"/>
      <c r="H2" s="510"/>
    </row>
    <row r="3" spans="2:11" ht="13.5" customHeight="1">
      <c r="B3" s="30"/>
      <c r="C3" s="32"/>
      <c r="D3" s="510"/>
      <c r="E3" s="510"/>
      <c r="F3" s="510"/>
      <c r="G3" s="510"/>
      <c r="H3" s="510"/>
    </row>
    <row r="4" spans="2:11" ht="13.5" customHeight="1">
      <c r="B4" s="30"/>
      <c r="C4" s="32"/>
      <c r="D4" s="510"/>
      <c r="E4" s="510"/>
      <c r="F4" s="510"/>
      <c r="G4" s="510"/>
      <c r="H4" s="510"/>
    </row>
    <row r="5" spans="2:11" ht="13.5" customHeight="1">
      <c r="B5" s="30"/>
      <c r="C5" s="32"/>
      <c r="D5" s="510"/>
      <c r="E5" s="510"/>
      <c r="F5" s="510"/>
      <c r="G5" s="510"/>
      <c r="H5" s="510"/>
    </row>
    <row r="6" spans="2:11" ht="13.5" customHeight="1">
      <c r="B6" s="30"/>
      <c r="C6" s="32"/>
      <c r="D6" s="510"/>
      <c r="E6" s="510"/>
      <c r="F6" s="510"/>
      <c r="G6" s="510"/>
      <c r="H6" s="510"/>
    </row>
    <row r="7" spans="2:11" ht="13.5" customHeight="1">
      <c r="B7" s="30"/>
      <c r="C7" s="32"/>
      <c r="D7" s="510"/>
      <c r="E7" s="510"/>
      <c r="F7" s="510"/>
      <c r="G7" s="510"/>
      <c r="H7" s="510"/>
    </row>
    <row r="8" spans="2:11" ht="13.5" customHeight="1">
      <c r="B8" s="30"/>
      <c r="C8" s="32"/>
      <c r="D8" s="510"/>
      <c r="E8" s="510"/>
      <c r="F8" s="510"/>
      <c r="G8" s="510"/>
      <c r="H8" s="510"/>
    </row>
    <row r="9" spans="2:11" ht="13.5" customHeight="1">
      <c r="B9" s="30"/>
      <c r="C9" s="32"/>
      <c r="D9" s="510"/>
      <c r="E9" s="510"/>
      <c r="F9" s="510"/>
      <c r="G9" s="510"/>
      <c r="H9" s="510"/>
    </row>
    <row r="10" spans="2:11" ht="13.5" customHeight="1">
      <c r="B10" s="30"/>
      <c r="C10" s="32"/>
      <c r="D10" s="510"/>
      <c r="E10" s="510"/>
      <c r="F10" s="510"/>
      <c r="G10" s="510"/>
      <c r="H10" s="510"/>
    </row>
    <row r="11" spans="2:11" s="33" customFormat="1" ht="18.75" customHeight="1">
      <c r="B11" s="30"/>
      <c r="C11" s="32"/>
      <c r="D11" s="510"/>
      <c r="E11" s="510"/>
      <c r="F11" s="510"/>
      <c r="G11" s="510"/>
      <c r="H11" s="510"/>
    </row>
    <row r="12" spans="2:11" s="33" customFormat="1" ht="25.5" customHeight="1">
      <c r="B12" s="30"/>
      <c r="C12" s="32"/>
      <c r="D12" s="510"/>
      <c r="E12" s="510"/>
      <c r="F12" s="510"/>
      <c r="G12" s="510"/>
      <c r="H12" s="510"/>
    </row>
    <row r="13" spans="2:11" s="33" customFormat="1" ht="14.25" customHeight="1">
      <c r="B13" s="30"/>
      <c r="C13" s="32"/>
      <c r="D13" s="32"/>
      <c r="E13" s="32"/>
      <c r="F13" s="32"/>
      <c r="G13" s="32"/>
      <c r="H13" s="32"/>
    </row>
    <row r="14" spans="2:11" s="33" customFormat="1" ht="14.25" customHeight="1">
      <c r="B14" s="512"/>
      <c r="C14" s="512"/>
      <c r="D14" s="512"/>
      <c r="E14" s="512"/>
      <c r="F14" s="32"/>
      <c r="G14" s="32"/>
      <c r="H14" s="32"/>
    </row>
    <row r="15" spans="2:11" ht="66" customHeight="1">
      <c r="B15" s="34" t="s">
        <v>48</v>
      </c>
      <c r="C15" s="34" t="s">
        <v>1</v>
      </c>
      <c r="D15" s="34" t="s">
        <v>2</v>
      </c>
      <c r="E15" s="34" t="s">
        <v>3</v>
      </c>
      <c r="F15" s="35" t="s">
        <v>5</v>
      </c>
      <c r="G15" s="35" t="s">
        <v>6</v>
      </c>
      <c r="H15" s="34" t="s">
        <v>7</v>
      </c>
      <c r="I15" s="34" t="s">
        <v>8</v>
      </c>
      <c r="J15" s="34" t="s">
        <v>9</v>
      </c>
      <c r="K15" s="34" t="s">
        <v>10</v>
      </c>
    </row>
    <row r="16" spans="2:11" s="33" customFormat="1" ht="115.5" customHeight="1">
      <c r="B16" s="513" t="s">
        <v>49</v>
      </c>
      <c r="C16" s="37" t="s">
        <v>50</v>
      </c>
      <c r="D16" s="37" t="s">
        <v>51</v>
      </c>
      <c r="E16" s="37" t="s">
        <v>52</v>
      </c>
      <c r="F16" s="38">
        <v>45658</v>
      </c>
      <c r="G16" s="38">
        <v>46022</v>
      </c>
      <c r="H16" s="39" t="s">
        <v>13</v>
      </c>
      <c r="I16" s="514" t="s">
        <v>53</v>
      </c>
      <c r="J16" s="36" t="s">
        <v>54</v>
      </c>
      <c r="K16" s="36" t="s">
        <v>55</v>
      </c>
    </row>
    <row r="17" spans="2:11" s="33" customFormat="1" ht="105.75" customHeight="1">
      <c r="B17" s="513"/>
      <c r="C17" s="37" t="s">
        <v>50</v>
      </c>
      <c r="D17" s="37" t="s">
        <v>56</v>
      </c>
      <c r="E17" s="37" t="s">
        <v>57</v>
      </c>
      <c r="F17" s="38">
        <v>45689</v>
      </c>
      <c r="G17" s="38">
        <v>46022</v>
      </c>
      <c r="H17" s="39" t="s">
        <v>13</v>
      </c>
      <c r="I17" s="515"/>
      <c r="J17" s="36" t="s">
        <v>58</v>
      </c>
      <c r="K17" s="36" t="s">
        <v>55</v>
      </c>
    </row>
    <row r="18" spans="2:11" s="33" customFormat="1" ht="102.75" customHeight="1">
      <c r="B18" s="513"/>
      <c r="C18" s="37" t="s">
        <v>50</v>
      </c>
      <c r="D18" s="37" t="s">
        <v>59</v>
      </c>
      <c r="E18" s="37" t="s">
        <v>60</v>
      </c>
      <c r="F18" s="38">
        <v>45658</v>
      </c>
      <c r="G18" s="38">
        <v>46022</v>
      </c>
      <c r="H18" s="39" t="s">
        <v>13</v>
      </c>
      <c r="I18" s="515"/>
      <c r="J18" s="40" t="s">
        <v>61</v>
      </c>
      <c r="K18" s="40" t="s">
        <v>62</v>
      </c>
    </row>
    <row r="19" spans="2:11" s="33" customFormat="1" ht="89.25" customHeight="1">
      <c r="B19" s="513"/>
      <c r="C19" s="37" t="s">
        <v>50</v>
      </c>
      <c r="D19" s="37" t="s">
        <v>63</v>
      </c>
      <c r="E19" s="37" t="s">
        <v>64</v>
      </c>
      <c r="F19" s="38">
        <v>45658</v>
      </c>
      <c r="G19" s="38">
        <v>46022</v>
      </c>
      <c r="H19" s="39" t="s">
        <v>13</v>
      </c>
      <c r="I19" s="515"/>
      <c r="J19" s="40" t="s">
        <v>65</v>
      </c>
      <c r="K19" s="36" t="s">
        <v>66</v>
      </c>
    </row>
    <row r="20" spans="2:11" s="33" customFormat="1" ht="94.5" customHeight="1">
      <c r="B20" s="513"/>
      <c r="C20" s="37" t="s">
        <v>50</v>
      </c>
      <c r="D20" s="37" t="s">
        <v>67</v>
      </c>
      <c r="E20" s="37" t="s">
        <v>68</v>
      </c>
      <c r="F20" s="38">
        <v>45658</v>
      </c>
      <c r="G20" s="38">
        <v>46022</v>
      </c>
      <c r="H20" s="39" t="s">
        <v>13</v>
      </c>
      <c r="I20" s="516"/>
      <c r="J20" s="40" t="s">
        <v>69</v>
      </c>
      <c r="K20" s="36" t="s">
        <v>70</v>
      </c>
    </row>
    <row r="21" spans="2:11" s="33" customFormat="1" ht="20.25" customHeight="1">
      <c r="B21" s="30"/>
      <c r="C21" s="32"/>
      <c r="D21" s="32"/>
      <c r="E21" s="32"/>
      <c r="F21" s="32"/>
      <c r="G21" s="32"/>
      <c r="H21" s="32"/>
      <c r="K21" s="41" t="s">
        <v>71</v>
      </c>
    </row>
    <row r="24" spans="2:11" ht="21">
      <c r="E24" s="42" t="s">
        <v>72</v>
      </c>
      <c r="F24" s="43">
        <v>5</v>
      </c>
    </row>
    <row r="25" spans="2:11" ht="21">
      <c r="E25" s="42" t="s">
        <v>73</v>
      </c>
      <c r="F25" s="43">
        <v>5</v>
      </c>
    </row>
    <row r="26" spans="2:11" ht="21">
      <c r="E26" s="45" t="s">
        <v>74</v>
      </c>
      <c r="F26" s="46" t="e">
        <f>+#REF!</f>
        <v>#REF!</v>
      </c>
    </row>
  </sheetData>
  <mergeCells count="4">
    <mergeCell ref="D2:H12"/>
    <mergeCell ref="B14:E14"/>
    <mergeCell ref="B16:B20"/>
    <mergeCell ref="I16:I2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178B-FFB2-4461-98D1-C16DED8A1EFB}">
  <sheetPr codeName="Hoja5"/>
  <dimension ref="A2:N22"/>
  <sheetViews>
    <sheetView showGridLines="0" zoomScale="94" zoomScaleNormal="85" workbookViewId="0">
      <selection activeCell="C2" sqref="C2:F12"/>
    </sheetView>
  </sheetViews>
  <sheetFormatPr baseColWidth="10" defaultColWidth="0" defaultRowHeight="13.5"/>
  <cols>
    <col min="1" max="1" width="1.42578125" style="2" customWidth="1"/>
    <col min="2" max="7" width="36.28515625" style="2" customWidth="1"/>
    <col min="8" max="9" width="9.5703125" style="2" customWidth="1"/>
    <col min="10" max="10" width="23.5703125" style="2" customWidth="1"/>
    <col min="11" max="11" width="26.42578125" style="2" customWidth="1"/>
    <col min="12" max="14" width="0" style="2" hidden="1" customWidth="1"/>
    <col min="15" max="16384" width="11.42578125" style="2" hidden="1"/>
  </cols>
  <sheetData>
    <row r="2" spans="2:10" ht="15" customHeight="1">
      <c r="B2" s="30"/>
      <c r="C2" s="517" t="s">
        <v>75</v>
      </c>
      <c r="D2" s="518"/>
      <c r="E2" s="518"/>
      <c r="F2" s="518"/>
      <c r="G2" s="32"/>
      <c r="H2" s="32"/>
      <c r="I2" s="32"/>
      <c r="J2" s="32"/>
    </row>
    <row r="3" spans="2:10" ht="13.5" customHeight="1">
      <c r="B3" s="30"/>
      <c r="C3" s="518"/>
      <c r="D3" s="518"/>
      <c r="E3" s="518"/>
      <c r="F3" s="518"/>
      <c r="G3" s="32"/>
      <c r="H3" s="32"/>
      <c r="I3" s="32"/>
      <c r="J3" s="32"/>
    </row>
    <row r="4" spans="2:10" ht="13.5" customHeight="1">
      <c r="B4" s="30"/>
      <c r="C4" s="518"/>
      <c r="D4" s="518"/>
      <c r="E4" s="518"/>
      <c r="F4" s="518"/>
      <c r="G4" s="32"/>
      <c r="H4" s="32"/>
      <c r="I4" s="32"/>
      <c r="J4" s="32"/>
    </row>
    <row r="5" spans="2:10" ht="13.5" customHeight="1">
      <c r="B5" s="30"/>
      <c r="C5" s="518"/>
      <c r="D5" s="518"/>
      <c r="E5" s="518"/>
      <c r="F5" s="518"/>
      <c r="G5" s="32"/>
      <c r="H5" s="32"/>
      <c r="I5" s="32"/>
      <c r="J5" s="32"/>
    </row>
    <row r="6" spans="2:10" ht="13.5" customHeight="1">
      <c r="B6" s="30"/>
      <c r="C6" s="518"/>
      <c r="D6" s="518"/>
      <c r="E6" s="518"/>
      <c r="F6" s="518"/>
      <c r="G6" s="32"/>
      <c r="H6" s="32"/>
      <c r="I6" s="32"/>
      <c r="J6" s="32"/>
    </row>
    <row r="7" spans="2:10" ht="13.5" customHeight="1">
      <c r="B7" s="30"/>
      <c r="C7" s="518"/>
      <c r="D7" s="518"/>
      <c r="E7" s="518"/>
      <c r="F7" s="518"/>
      <c r="G7" s="32"/>
      <c r="H7" s="32"/>
      <c r="I7" s="32"/>
      <c r="J7" s="32"/>
    </row>
    <row r="8" spans="2:10" ht="13.5" customHeight="1">
      <c r="B8" s="30"/>
      <c r="C8" s="518"/>
      <c r="D8" s="518"/>
      <c r="E8" s="518"/>
      <c r="F8" s="518"/>
      <c r="G8" s="32"/>
      <c r="H8" s="32"/>
      <c r="I8" s="32"/>
      <c r="J8" s="32"/>
    </row>
    <row r="9" spans="2:10" ht="13.5" customHeight="1">
      <c r="B9" s="30"/>
      <c r="C9" s="518"/>
      <c r="D9" s="518"/>
      <c r="E9" s="518"/>
      <c r="F9" s="518"/>
      <c r="G9" s="32"/>
      <c r="H9" s="32"/>
      <c r="I9" s="32"/>
      <c r="J9" s="32"/>
    </row>
    <row r="10" spans="2:10" ht="13.5" customHeight="1">
      <c r="B10" s="30"/>
      <c r="C10" s="518"/>
      <c r="D10" s="518"/>
      <c r="E10" s="518"/>
      <c r="F10" s="518"/>
      <c r="G10" s="32"/>
      <c r="H10" s="32"/>
      <c r="I10" s="32"/>
      <c r="J10" s="32"/>
    </row>
    <row r="11" spans="2:10" s="33" customFormat="1" ht="18.75" customHeight="1">
      <c r="B11" s="30"/>
      <c r="C11" s="518"/>
      <c r="D11" s="518"/>
      <c r="E11" s="518"/>
      <c r="F11" s="518"/>
      <c r="G11" s="32"/>
      <c r="H11" s="32"/>
      <c r="I11" s="32"/>
      <c r="J11" s="32"/>
    </row>
    <row r="12" spans="2:10" s="33" customFormat="1" ht="25.5" customHeight="1">
      <c r="B12" s="30"/>
      <c r="C12" s="518"/>
      <c r="D12" s="518"/>
      <c r="E12" s="518"/>
      <c r="F12" s="518"/>
      <c r="G12" s="32"/>
      <c r="H12" s="32"/>
      <c r="I12" s="32"/>
      <c r="J12" s="32"/>
    </row>
    <row r="13" spans="2:10" s="33" customFormat="1" ht="14.25" customHeight="1">
      <c r="B13" s="30"/>
      <c r="C13" s="32"/>
      <c r="D13" s="32"/>
      <c r="E13" s="32"/>
      <c r="F13" s="32"/>
      <c r="G13" s="32"/>
      <c r="H13" s="32"/>
      <c r="I13" s="32"/>
      <c r="J13" s="32"/>
    </row>
    <row r="14" spans="2:10" s="33" customFormat="1" ht="14.25" customHeight="1">
      <c r="B14" s="47"/>
      <c r="C14" s="31"/>
      <c r="D14" s="31"/>
      <c r="E14" s="31"/>
      <c r="F14" s="31"/>
      <c r="G14" s="48"/>
      <c r="H14" s="48"/>
      <c r="I14" s="48"/>
      <c r="J14" s="48"/>
    </row>
    <row r="15" spans="2:10" s="33" customFormat="1" ht="5.25" customHeight="1" thickBot="1">
      <c r="B15" s="49"/>
      <c r="C15" s="50"/>
      <c r="D15" s="49"/>
      <c r="E15" s="50"/>
      <c r="G15" s="49"/>
      <c r="H15" s="49"/>
      <c r="I15" s="49"/>
      <c r="J15" s="49"/>
    </row>
    <row r="16" spans="2:10" s="33" customFormat="1" ht="47.25" customHeight="1" thickBot="1">
      <c r="B16" s="519" t="s">
        <v>76</v>
      </c>
      <c r="C16" s="520"/>
      <c r="D16" s="521"/>
      <c r="E16" s="522" t="s">
        <v>77</v>
      </c>
      <c r="F16" s="520"/>
      <c r="G16" s="523"/>
      <c r="H16" s="51"/>
      <c r="I16" s="51"/>
      <c r="J16" s="51"/>
    </row>
    <row r="17" spans="2:11" ht="45" customHeight="1" thickBot="1">
      <c r="B17" s="52" t="s">
        <v>78</v>
      </c>
      <c r="C17" s="53" t="s">
        <v>79</v>
      </c>
      <c r="D17" s="53" t="s">
        <v>80</v>
      </c>
      <c r="E17" s="53" t="s">
        <v>81</v>
      </c>
      <c r="F17" s="53" t="s">
        <v>82</v>
      </c>
      <c r="G17" s="54" t="s">
        <v>83</v>
      </c>
      <c r="H17" s="35" t="s">
        <v>5</v>
      </c>
      <c r="I17" s="35" t="s">
        <v>6</v>
      </c>
      <c r="J17" s="55" t="s">
        <v>9</v>
      </c>
      <c r="K17" s="55" t="s">
        <v>10</v>
      </c>
    </row>
    <row r="18" spans="2:11" ht="174.75" customHeight="1" thickBot="1">
      <c r="B18" s="56">
        <v>0</v>
      </c>
      <c r="C18" s="57">
        <v>0</v>
      </c>
      <c r="D18" s="57">
        <v>0</v>
      </c>
      <c r="E18" s="57">
        <v>0</v>
      </c>
      <c r="F18" s="57">
        <v>0</v>
      </c>
      <c r="G18" s="58">
        <v>0</v>
      </c>
      <c r="H18" s="59">
        <v>45689</v>
      </c>
      <c r="I18" s="59">
        <v>46022</v>
      </c>
      <c r="J18" s="60" t="s">
        <v>84</v>
      </c>
      <c r="K18" s="60" t="s">
        <v>85</v>
      </c>
    </row>
    <row r="20" spans="2:11">
      <c r="B20" s="61"/>
    </row>
    <row r="22" spans="2:11" ht="15">
      <c r="B22" s="62"/>
      <c r="C22"/>
      <c r="D22"/>
      <c r="E22"/>
    </row>
  </sheetData>
  <mergeCells count="3">
    <mergeCell ref="C2:F12"/>
    <mergeCell ref="B16:D16"/>
    <mergeCell ref="E16:G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52F6-DED7-463D-A2B2-4CFC722EAAF5}">
  <sheetPr codeName="Hoja6"/>
  <dimension ref="B2:R26"/>
  <sheetViews>
    <sheetView showGridLines="0" zoomScale="130" zoomScaleNormal="130" workbookViewId="0">
      <selection activeCell="D16" sqref="D16"/>
    </sheetView>
  </sheetViews>
  <sheetFormatPr baseColWidth="10" defaultColWidth="11.42578125" defaultRowHeight="12.75"/>
  <cols>
    <col min="1" max="1" width="1.42578125" style="64" customWidth="1"/>
    <col min="2" max="2" width="16.7109375" style="64" customWidth="1"/>
    <col min="3" max="3" width="17.140625" style="64" hidden="1" customWidth="1"/>
    <col min="4" max="4" width="14.140625" style="64" customWidth="1"/>
    <col min="5" max="5" width="35.140625" style="64" customWidth="1"/>
    <col min="6" max="6" width="14.7109375" style="80" customWidth="1"/>
    <col min="7" max="7" width="10.28515625" style="80" customWidth="1"/>
    <col min="8" max="8" width="8.42578125" style="64" customWidth="1"/>
    <col min="9" max="9" width="15.5703125" style="64" customWidth="1"/>
    <col min="10" max="10" width="11.42578125" style="64" customWidth="1"/>
    <col min="11" max="11" width="28" style="64" customWidth="1"/>
    <col min="12" max="12" width="33.7109375" style="64" customWidth="1"/>
    <col min="13" max="16384" width="11.42578125" style="64"/>
  </cols>
  <sheetData>
    <row r="2" spans="2:14">
      <c r="B2" s="63"/>
      <c r="C2" s="524" t="s">
        <v>86</v>
      </c>
      <c r="D2" s="525"/>
      <c r="E2" s="525"/>
      <c r="F2" s="525"/>
      <c r="G2" s="525"/>
      <c r="H2" s="525"/>
      <c r="I2" s="525"/>
    </row>
    <row r="3" spans="2:14">
      <c r="B3" s="63"/>
      <c r="C3" s="525"/>
      <c r="D3" s="525"/>
      <c r="E3" s="525"/>
      <c r="F3" s="525"/>
      <c r="G3" s="525"/>
      <c r="H3" s="525"/>
      <c r="I3" s="525"/>
    </row>
    <row r="4" spans="2:14">
      <c r="B4" s="63"/>
      <c r="C4" s="525"/>
      <c r="D4" s="525"/>
      <c r="E4" s="525"/>
      <c r="F4" s="525"/>
      <c r="G4" s="525"/>
      <c r="H4" s="525"/>
      <c r="I4" s="525"/>
    </row>
    <row r="5" spans="2:14">
      <c r="B5" s="63"/>
      <c r="C5" s="525"/>
      <c r="D5" s="525"/>
      <c r="E5" s="525"/>
      <c r="F5" s="525"/>
      <c r="G5" s="525"/>
      <c r="H5" s="525"/>
      <c r="I5" s="525"/>
    </row>
    <row r="6" spans="2:14">
      <c r="B6" s="63"/>
      <c r="C6" s="525"/>
      <c r="D6" s="525"/>
      <c r="E6" s="525"/>
      <c r="F6" s="525"/>
      <c r="G6" s="525"/>
      <c r="H6" s="525"/>
      <c r="I6" s="525"/>
    </row>
    <row r="7" spans="2:14">
      <c r="B7" s="63"/>
      <c r="C7" s="525"/>
      <c r="D7" s="525"/>
      <c r="E7" s="525"/>
      <c r="F7" s="525"/>
      <c r="G7" s="525"/>
      <c r="H7" s="525"/>
      <c r="I7" s="525"/>
    </row>
    <row r="8" spans="2:14">
      <c r="B8" s="63"/>
      <c r="C8" s="525"/>
      <c r="D8" s="525"/>
      <c r="E8" s="525"/>
      <c r="F8" s="525"/>
      <c r="G8" s="525"/>
      <c r="H8" s="525"/>
      <c r="I8" s="525"/>
    </row>
    <row r="9" spans="2:14">
      <c r="B9" s="63"/>
      <c r="C9" s="525"/>
      <c r="D9" s="525"/>
      <c r="E9" s="525"/>
      <c r="F9" s="525"/>
      <c r="G9" s="525"/>
      <c r="H9" s="525"/>
      <c r="I9" s="525"/>
    </row>
    <row r="10" spans="2:14">
      <c r="B10" s="63"/>
      <c r="C10" s="525"/>
      <c r="D10" s="525"/>
      <c r="E10" s="525"/>
      <c r="F10" s="525"/>
      <c r="G10" s="525"/>
      <c r="H10" s="525"/>
      <c r="I10" s="525"/>
    </row>
    <row r="11" spans="2:14">
      <c r="B11" s="63"/>
      <c r="C11" s="525"/>
      <c r="D11" s="525"/>
      <c r="E11" s="525"/>
      <c r="F11" s="525"/>
      <c r="G11" s="525"/>
      <c r="H11" s="525"/>
      <c r="I11" s="525"/>
    </row>
    <row r="12" spans="2:14">
      <c r="B12" s="63"/>
      <c r="C12" s="525"/>
      <c r="D12" s="525"/>
      <c r="E12" s="525"/>
      <c r="F12" s="525"/>
      <c r="G12" s="525"/>
      <c r="H12" s="525"/>
      <c r="I12" s="525"/>
    </row>
    <row r="13" spans="2:14">
      <c r="B13" s="63"/>
      <c r="C13" s="65"/>
      <c r="D13" s="65"/>
      <c r="E13" s="65"/>
      <c r="F13" s="65"/>
      <c r="G13" s="65"/>
      <c r="H13" s="65"/>
    </row>
    <row r="14" spans="2:14">
      <c r="B14" s="66"/>
      <c r="C14" s="67"/>
      <c r="D14" s="66"/>
      <c r="E14" s="67"/>
      <c r="F14" s="68"/>
      <c r="G14" s="68"/>
      <c r="H14" s="69"/>
    </row>
    <row r="15" spans="2:14" ht="76.5">
      <c r="B15" s="70" t="s">
        <v>48</v>
      </c>
      <c r="C15" s="70" t="s">
        <v>1</v>
      </c>
      <c r="D15" s="70" t="s">
        <v>2</v>
      </c>
      <c r="E15" s="70" t="s">
        <v>3</v>
      </c>
      <c r="F15" s="70" t="s">
        <v>4</v>
      </c>
      <c r="G15" s="71" t="s">
        <v>5</v>
      </c>
      <c r="H15" s="71" t="s">
        <v>6</v>
      </c>
      <c r="I15" s="70" t="s">
        <v>7</v>
      </c>
      <c r="J15" s="70" t="s">
        <v>8</v>
      </c>
      <c r="K15" s="70" t="s">
        <v>9</v>
      </c>
      <c r="L15" s="70" t="s">
        <v>10</v>
      </c>
    </row>
    <row r="16" spans="2:14" ht="119.25" customHeight="1">
      <c r="B16" s="526" t="s">
        <v>87</v>
      </c>
      <c r="C16" s="72" t="s">
        <v>88</v>
      </c>
      <c r="D16" s="72" t="s">
        <v>89</v>
      </c>
      <c r="E16" s="73" t="s">
        <v>90</v>
      </c>
      <c r="F16" s="72" t="s">
        <v>91</v>
      </c>
      <c r="G16" s="74">
        <v>45689</v>
      </c>
      <c r="H16" s="74">
        <v>46022</v>
      </c>
      <c r="I16" s="75" t="s">
        <v>92</v>
      </c>
      <c r="J16" s="72" t="s">
        <v>93</v>
      </c>
      <c r="K16" s="76" t="s">
        <v>94</v>
      </c>
      <c r="L16" s="76" t="s">
        <v>95</v>
      </c>
      <c r="N16" s="77"/>
    </row>
    <row r="17" spans="2:18" ht="89.25">
      <c r="B17" s="526"/>
      <c r="C17" s="72" t="s">
        <v>88</v>
      </c>
      <c r="D17" s="72" t="s">
        <v>96</v>
      </c>
      <c r="E17" s="73" t="s">
        <v>97</v>
      </c>
      <c r="F17" s="72" t="s">
        <v>91</v>
      </c>
      <c r="G17" s="74">
        <v>45689</v>
      </c>
      <c r="H17" s="74">
        <v>46022</v>
      </c>
      <c r="I17" s="75" t="s">
        <v>92</v>
      </c>
      <c r="J17" s="72" t="s">
        <v>93</v>
      </c>
      <c r="K17" s="76" t="s">
        <v>84</v>
      </c>
      <c r="L17" s="76" t="s">
        <v>98</v>
      </c>
    </row>
    <row r="18" spans="2:18" ht="63.75">
      <c r="B18" s="526"/>
      <c r="C18" s="72" t="s">
        <v>88</v>
      </c>
      <c r="D18" s="72" t="s">
        <v>99</v>
      </c>
      <c r="E18" s="73" t="s">
        <v>100</v>
      </c>
      <c r="F18" s="72" t="s">
        <v>91</v>
      </c>
      <c r="G18" s="74">
        <v>45689</v>
      </c>
      <c r="H18" s="74">
        <v>46022</v>
      </c>
      <c r="I18" s="75" t="s">
        <v>92</v>
      </c>
      <c r="J18" s="72" t="s">
        <v>93</v>
      </c>
      <c r="K18" s="76" t="s">
        <v>101</v>
      </c>
      <c r="L18" s="76" t="s">
        <v>102</v>
      </c>
    </row>
    <row r="19" spans="2:18" ht="51">
      <c r="B19" s="526"/>
      <c r="C19" s="72" t="s">
        <v>88</v>
      </c>
      <c r="D19" s="72" t="s">
        <v>103</v>
      </c>
      <c r="E19" s="78" t="s">
        <v>104</v>
      </c>
      <c r="F19" s="72" t="s">
        <v>91</v>
      </c>
      <c r="G19" s="74">
        <v>45689</v>
      </c>
      <c r="H19" s="74">
        <v>46022</v>
      </c>
      <c r="I19" s="75" t="s">
        <v>92</v>
      </c>
      <c r="J19" s="72" t="s">
        <v>93</v>
      </c>
      <c r="K19" s="76" t="s">
        <v>105</v>
      </c>
      <c r="L19" s="76" t="s">
        <v>106</v>
      </c>
    </row>
    <row r="20" spans="2:18" ht="38.25">
      <c r="B20" s="526"/>
      <c r="C20" s="72" t="s">
        <v>88</v>
      </c>
      <c r="D20" s="72" t="s">
        <v>107</v>
      </c>
      <c r="E20" s="78" t="s">
        <v>108</v>
      </c>
      <c r="F20" s="72" t="s">
        <v>91</v>
      </c>
      <c r="G20" s="74">
        <v>45689</v>
      </c>
      <c r="H20" s="74">
        <v>46022</v>
      </c>
      <c r="I20" s="75" t="s">
        <v>92</v>
      </c>
      <c r="J20" s="72" t="s">
        <v>93</v>
      </c>
      <c r="K20" s="76" t="s">
        <v>109</v>
      </c>
      <c r="L20" s="76" t="s">
        <v>110</v>
      </c>
      <c r="O20" s="77"/>
      <c r="R20" s="77"/>
    </row>
    <row r="21" spans="2:18" ht="89.25">
      <c r="B21" s="526"/>
      <c r="C21" s="72" t="s">
        <v>88</v>
      </c>
      <c r="D21" s="72" t="s">
        <v>111</v>
      </c>
      <c r="E21" s="72" t="s">
        <v>112</v>
      </c>
      <c r="F21" s="72" t="s">
        <v>91</v>
      </c>
      <c r="G21" s="74">
        <v>45689</v>
      </c>
      <c r="H21" s="74">
        <v>46022</v>
      </c>
      <c r="I21" s="75" t="s">
        <v>92</v>
      </c>
      <c r="J21" s="72" t="s">
        <v>93</v>
      </c>
      <c r="K21" s="76" t="s">
        <v>113</v>
      </c>
      <c r="L21" s="76" t="s">
        <v>114</v>
      </c>
    </row>
    <row r="22" spans="2:18" ht="38.25">
      <c r="B22" s="526"/>
      <c r="C22" s="72" t="s">
        <v>88</v>
      </c>
      <c r="D22" s="72" t="s">
        <v>115</v>
      </c>
      <c r="E22" s="78" t="s">
        <v>116</v>
      </c>
      <c r="F22" s="72" t="s">
        <v>91</v>
      </c>
      <c r="G22" s="74">
        <v>45689</v>
      </c>
      <c r="H22" s="74">
        <v>46022</v>
      </c>
      <c r="I22" s="75" t="s">
        <v>92</v>
      </c>
      <c r="J22" s="72" t="s">
        <v>93</v>
      </c>
      <c r="K22" s="76" t="s">
        <v>117</v>
      </c>
      <c r="L22" s="76" t="s">
        <v>118</v>
      </c>
    </row>
    <row r="23" spans="2:18" ht="63.75">
      <c r="B23" s="526"/>
      <c r="C23" s="72" t="s">
        <v>88</v>
      </c>
      <c r="D23" s="72" t="s">
        <v>119</v>
      </c>
      <c r="E23" s="79" t="s">
        <v>120</v>
      </c>
      <c r="F23" s="72" t="s">
        <v>91</v>
      </c>
      <c r="G23" s="74">
        <v>45689</v>
      </c>
      <c r="H23" s="74">
        <v>46022</v>
      </c>
      <c r="I23" s="75" t="s">
        <v>92</v>
      </c>
      <c r="J23" s="72" t="s">
        <v>93</v>
      </c>
      <c r="K23" s="76" t="s">
        <v>109</v>
      </c>
      <c r="L23" s="76" t="s">
        <v>121</v>
      </c>
    </row>
    <row r="24" spans="2:18" ht="51">
      <c r="B24" s="526"/>
      <c r="C24" s="72" t="s">
        <v>88</v>
      </c>
      <c r="D24" s="72" t="s">
        <v>122</v>
      </c>
      <c r="E24" s="78" t="s">
        <v>123</v>
      </c>
      <c r="F24" s="72" t="s">
        <v>91</v>
      </c>
      <c r="G24" s="74">
        <v>45689</v>
      </c>
      <c r="H24" s="74">
        <v>46022</v>
      </c>
      <c r="I24" s="75" t="s">
        <v>92</v>
      </c>
      <c r="J24" s="72" t="s">
        <v>93</v>
      </c>
      <c r="K24" s="76" t="s">
        <v>124</v>
      </c>
      <c r="L24" s="76" t="s">
        <v>125</v>
      </c>
    </row>
    <row r="26" spans="2:18">
      <c r="L26" s="81"/>
    </row>
  </sheetData>
  <autoFilter ref="B15:L24" xr:uid="{2094277E-9F2F-467C-AC96-217FF1293DCE}"/>
  <mergeCells count="2">
    <mergeCell ref="C2:I12"/>
    <mergeCell ref="B16:B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2389-9E65-423B-85E1-8A47FCF329A8}">
  <sheetPr codeName="Hoja2"/>
  <dimension ref="A1:L24"/>
  <sheetViews>
    <sheetView topLeftCell="D1" zoomScale="80" zoomScaleNormal="80" workbookViewId="0">
      <selection activeCell="H29" sqref="H29"/>
    </sheetView>
  </sheetViews>
  <sheetFormatPr baseColWidth="10" defaultRowHeight="15"/>
  <cols>
    <col min="1" max="1" width="31.85546875" customWidth="1"/>
    <col min="2" max="2" width="40.5703125" customWidth="1"/>
    <col min="3" max="3" width="60.7109375" customWidth="1"/>
    <col min="4" max="4" width="31" customWidth="1"/>
    <col min="5" max="5" width="21" customWidth="1"/>
    <col min="6" max="6" width="18.5703125" customWidth="1"/>
    <col min="7" max="7" width="20.7109375" customWidth="1"/>
    <col min="8" max="8" width="21.28515625" customWidth="1"/>
    <col min="9" max="9" width="54.5703125" customWidth="1"/>
    <col min="10" max="10" width="34" customWidth="1"/>
    <col min="12" max="12" width="33.7109375" customWidth="1"/>
  </cols>
  <sheetData>
    <row r="1" spans="1:12">
      <c r="A1" s="2"/>
      <c r="B1" s="2"/>
      <c r="C1" s="2"/>
      <c r="D1" s="3"/>
      <c r="E1" s="4"/>
      <c r="F1" s="4"/>
      <c r="G1" s="4"/>
      <c r="H1" s="3"/>
      <c r="I1" s="2"/>
    </row>
    <row r="2" spans="1:12" ht="15" customHeight="1">
      <c r="A2" s="181" t="s">
        <v>21</v>
      </c>
      <c r="B2" s="181"/>
      <c r="C2" s="181"/>
      <c r="D2" s="181"/>
      <c r="E2" s="181"/>
      <c r="F2" s="181"/>
      <c r="G2" s="181"/>
      <c r="H2" s="181"/>
      <c r="I2" s="181"/>
      <c r="J2" s="181"/>
    </row>
    <row r="3" spans="1:12" ht="15" customHeight="1">
      <c r="A3" s="181"/>
      <c r="B3" s="181"/>
      <c r="C3" s="181"/>
      <c r="D3" s="181"/>
      <c r="E3" s="181"/>
      <c r="F3" s="181"/>
      <c r="G3" s="181"/>
      <c r="H3" s="181"/>
      <c r="I3" s="181"/>
      <c r="J3" s="181"/>
    </row>
    <row r="4" spans="1:12" ht="15" customHeight="1">
      <c r="A4" s="181"/>
      <c r="B4" s="181"/>
      <c r="C4" s="181"/>
      <c r="D4" s="181"/>
      <c r="E4" s="181"/>
      <c r="F4" s="181"/>
      <c r="G4" s="181"/>
      <c r="H4" s="181"/>
      <c r="I4" s="181"/>
      <c r="J4" s="181"/>
    </row>
    <row r="5" spans="1:12" ht="15" customHeight="1">
      <c r="A5" s="181"/>
      <c r="B5" s="181"/>
      <c r="C5" s="181"/>
      <c r="D5" s="181"/>
      <c r="E5" s="181"/>
      <c r="F5" s="181"/>
      <c r="G5" s="181"/>
      <c r="H5" s="181"/>
      <c r="I5" s="181"/>
      <c r="J5" s="181"/>
    </row>
    <row r="6" spans="1:12" ht="15" customHeight="1">
      <c r="A6" s="181"/>
      <c r="B6" s="181"/>
      <c r="C6" s="181"/>
      <c r="D6" s="181"/>
      <c r="E6" s="181"/>
      <c r="F6" s="181"/>
      <c r="G6" s="181"/>
      <c r="H6" s="181"/>
      <c r="I6" s="181"/>
      <c r="J6" s="181"/>
    </row>
    <row r="7" spans="1:12" ht="15" customHeight="1">
      <c r="A7" s="181"/>
      <c r="B7" s="181"/>
      <c r="C7" s="181"/>
      <c r="D7" s="181"/>
      <c r="E7" s="181"/>
      <c r="F7" s="181"/>
      <c r="G7" s="181"/>
      <c r="H7" s="181"/>
      <c r="I7" s="181"/>
      <c r="J7" s="181"/>
    </row>
    <row r="8" spans="1:12" ht="15" customHeight="1">
      <c r="A8" s="181"/>
      <c r="B8" s="181"/>
      <c r="C8" s="181"/>
      <c r="D8" s="181"/>
      <c r="E8" s="181"/>
      <c r="F8" s="181"/>
      <c r="G8" s="181"/>
      <c r="H8" s="181"/>
      <c r="I8" s="181"/>
      <c r="J8" s="181"/>
    </row>
    <row r="9" spans="1:12" ht="15" customHeight="1">
      <c r="A9" s="181"/>
      <c r="B9" s="181"/>
      <c r="C9" s="181"/>
      <c r="D9" s="181"/>
      <c r="E9" s="181"/>
      <c r="F9" s="181"/>
      <c r="G9" s="181"/>
      <c r="H9" s="181"/>
      <c r="I9" s="181"/>
      <c r="J9" s="181"/>
    </row>
    <row r="10" spans="1:12" ht="15" customHeight="1">
      <c r="A10" s="181"/>
      <c r="B10" s="181"/>
      <c r="C10" s="181"/>
      <c r="D10" s="181"/>
      <c r="E10" s="181"/>
      <c r="F10" s="181"/>
      <c r="G10" s="181"/>
      <c r="H10" s="181"/>
      <c r="I10" s="181"/>
      <c r="J10" s="181"/>
    </row>
    <row r="11" spans="1:12" ht="15" customHeight="1">
      <c r="A11" s="181"/>
      <c r="B11" s="181"/>
      <c r="C11" s="181"/>
      <c r="D11" s="181"/>
      <c r="E11" s="181"/>
      <c r="F11" s="181"/>
      <c r="G11" s="181"/>
      <c r="H11" s="181"/>
      <c r="I11" s="181"/>
      <c r="J11" s="181"/>
    </row>
    <row r="12" spans="1:12" ht="15" customHeight="1">
      <c r="A12" s="181"/>
      <c r="B12" s="181"/>
      <c r="C12" s="181"/>
      <c r="D12" s="181"/>
      <c r="E12" s="181"/>
      <c r="F12" s="181"/>
      <c r="G12" s="181"/>
      <c r="H12" s="181"/>
      <c r="I12" s="181"/>
      <c r="J12" s="181"/>
    </row>
    <row r="13" spans="1:12" ht="24" customHeight="1">
      <c r="A13" s="5"/>
      <c r="B13" s="5"/>
      <c r="C13" s="5"/>
      <c r="D13" s="5"/>
      <c r="E13" s="5"/>
      <c r="F13" s="5"/>
      <c r="G13" s="5"/>
      <c r="H13" s="5"/>
      <c r="I13" s="5"/>
    </row>
    <row r="14" spans="1:12" ht="75">
      <c r="A14" s="6" t="s">
        <v>1</v>
      </c>
      <c r="B14" s="6" t="s">
        <v>2</v>
      </c>
      <c r="C14" s="6" t="s">
        <v>3</v>
      </c>
      <c r="D14" s="6" t="s">
        <v>4</v>
      </c>
      <c r="E14" s="14" t="s">
        <v>5</v>
      </c>
      <c r="F14" s="14" t="s">
        <v>6</v>
      </c>
      <c r="G14" s="6" t="s">
        <v>7</v>
      </c>
      <c r="H14" s="6" t="s">
        <v>8</v>
      </c>
      <c r="I14" s="7" t="s">
        <v>9</v>
      </c>
      <c r="J14" s="7" t="s">
        <v>10</v>
      </c>
    </row>
    <row r="15" spans="1:12" ht="46.5" customHeight="1">
      <c r="A15" s="186" t="s">
        <v>11</v>
      </c>
      <c r="B15" s="182" t="s">
        <v>12</v>
      </c>
      <c r="C15" s="8" t="s">
        <v>17</v>
      </c>
      <c r="D15" s="8" t="s">
        <v>11</v>
      </c>
      <c r="E15" s="15">
        <v>45658</v>
      </c>
      <c r="F15" s="15">
        <v>45838</v>
      </c>
      <c r="G15" s="9" t="s">
        <v>13</v>
      </c>
      <c r="H15" s="9" t="s">
        <v>14</v>
      </c>
      <c r="I15" s="10" t="s">
        <v>18</v>
      </c>
      <c r="J15" s="10" t="s">
        <v>15</v>
      </c>
      <c r="L15" s="28"/>
    </row>
    <row r="16" spans="1:12" ht="69.75" customHeight="1">
      <c r="A16" s="186"/>
      <c r="B16" s="183"/>
      <c r="C16" s="8" t="s">
        <v>19</v>
      </c>
      <c r="D16" s="11" t="s">
        <v>11</v>
      </c>
      <c r="E16" s="15">
        <v>45658</v>
      </c>
      <c r="F16" s="15">
        <v>45838</v>
      </c>
      <c r="G16" s="9" t="s">
        <v>13</v>
      </c>
      <c r="H16" s="9" t="s">
        <v>14</v>
      </c>
      <c r="I16" s="10" t="s">
        <v>20</v>
      </c>
      <c r="J16" s="12" t="s">
        <v>16</v>
      </c>
      <c r="L16" s="28"/>
    </row>
    <row r="17" spans="1:12" ht="69.75" customHeight="1">
      <c r="A17" s="186"/>
      <c r="B17" s="183"/>
      <c r="C17" s="8" t="s">
        <v>45</v>
      </c>
      <c r="D17" s="8" t="s">
        <v>11</v>
      </c>
      <c r="E17" s="15">
        <v>45658</v>
      </c>
      <c r="F17" s="15">
        <v>45838</v>
      </c>
      <c r="G17" s="9" t="s">
        <v>13</v>
      </c>
      <c r="H17" s="9" t="s">
        <v>14</v>
      </c>
      <c r="I17" s="10" t="s">
        <v>34</v>
      </c>
      <c r="J17" s="10" t="s">
        <v>15</v>
      </c>
      <c r="L17" s="28"/>
    </row>
    <row r="18" spans="1:12" ht="69.75" customHeight="1">
      <c r="A18" s="186"/>
      <c r="B18" s="183"/>
      <c r="C18" s="8" t="s">
        <v>46</v>
      </c>
      <c r="D18" s="11" t="s">
        <v>11</v>
      </c>
      <c r="E18" s="15">
        <v>45658</v>
      </c>
      <c r="F18" s="15">
        <v>45838</v>
      </c>
      <c r="G18" s="9" t="s">
        <v>13</v>
      </c>
      <c r="H18" s="9" t="s">
        <v>14</v>
      </c>
      <c r="I18" s="10" t="s">
        <v>35</v>
      </c>
      <c r="J18" s="12" t="s">
        <v>36</v>
      </c>
      <c r="L18" s="28"/>
    </row>
    <row r="19" spans="1:12" ht="56.25" customHeight="1">
      <c r="A19" s="186"/>
      <c r="B19" s="183"/>
      <c r="C19" s="8" t="s">
        <v>44</v>
      </c>
      <c r="D19" s="8" t="s">
        <v>11</v>
      </c>
      <c r="E19" s="15">
        <v>45658</v>
      </c>
      <c r="F19" s="15">
        <v>45838</v>
      </c>
      <c r="G19" s="9" t="s">
        <v>13</v>
      </c>
      <c r="H19" s="9" t="s">
        <v>14</v>
      </c>
      <c r="I19" s="10" t="s">
        <v>23</v>
      </c>
      <c r="J19" s="10" t="s">
        <v>15</v>
      </c>
      <c r="L19" s="28"/>
    </row>
    <row r="20" spans="1:12" ht="69.75" customHeight="1">
      <c r="A20" s="186"/>
      <c r="B20" s="184"/>
      <c r="C20" s="8" t="s">
        <v>22</v>
      </c>
      <c r="D20" s="11" t="s">
        <v>11</v>
      </c>
      <c r="E20" s="15">
        <v>45658</v>
      </c>
      <c r="F20" s="15">
        <v>45838</v>
      </c>
      <c r="G20" s="9" t="s">
        <v>13</v>
      </c>
      <c r="H20" s="9" t="s">
        <v>14</v>
      </c>
      <c r="I20" s="10" t="s">
        <v>26</v>
      </c>
      <c r="J20" s="12" t="s">
        <v>27</v>
      </c>
    </row>
    <row r="21" spans="1:12" ht="69.75" customHeight="1">
      <c r="A21" s="186"/>
      <c r="B21" s="25" t="s">
        <v>25</v>
      </c>
      <c r="C21" s="13" t="s">
        <v>24</v>
      </c>
      <c r="D21" s="11" t="s">
        <v>11</v>
      </c>
      <c r="E21" s="15">
        <v>45658</v>
      </c>
      <c r="F21" s="15">
        <v>46021</v>
      </c>
      <c r="G21" s="9" t="s">
        <v>13</v>
      </c>
      <c r="H21" s="9" t="s">
        <v>14</v>
      </c>
      <c r="I21" s="8" t="s">
        <v>28</v>
      </c>
      <c r="J21" s="18" t="s">
        <v>29</v>
      </c>
    </row>
    <row r="22" spans="1:12" ht="63" customHeight="1">
      <c r="A22" s="186"/>
      <c r="B22" s="26" t="s">
        <v>31</v>
      </c>
      <c r="C22" s="16" t="s">
        <v>30</v>
      </c>
      <c r="D22" s="11" t="s">
        <v>11</v>
      </c>
      <c r="E22" s="17">
        <v>45839</v>
      </c>
      <c r="F22" s="27">
        <v>46021</v>
      </c>
      <c r="G22" s="9" t="s">
        <v>13</v>
      </c>
      <c r="H22" s="9" t="s">
        <v>14</v>
      </c>
      <c r="I22" s="11" t="s">
        <v>32</v>
      </c>
      <c r="J22" s="11" t="s">
        <v>33</v>
      </c>
    </row>
    <row r="23" spans="1:12" ht="29.1" customHeight="1">
      <c r="A23" s="186"/>
      <c r="B23" s="185" t="s">
        <v>37</v>
      </c>
      <c r="C23" s="9" t="s">
        <v>42</v>
      </c>
      <c r="D23" s="11" t="s">
        <v>11</v>
      </c>
      <c r="E23" s="19">
        <v>45748</v>
      </c>
      <c r="F23" s="20">
        <v>45930</v>
      </c>
      <c r="G23" s="9" t="s">
        <v>13</v>
      </c>
      <c r="H23" s="9" t="s">
        <v>14</v>
      </c>
      <c r="I23" s="24" t="s">
        <v>41</v>
      </c>
      <c r="J23" s="22" t="s">
        <v>39</v>
      </c>
      <c r="L23" s="28"/>
    </row>
    <row r="24" spans="1:12" ht="60">
      <c r="A24" s="186"/>
      <c r="B24" s="185"/>
      <c r="C24" s="9" t="s">
        <v>38</v>
      </c>
      <c r="D24" s="11" t="s">
        <v>11</v>
      </c>
      <c r="E24" s="19">
        <v>45839</v>
      </c>
      <c r="F24" s="21">
        <v>46022</v>
      </c>
      <c r="G24" s="9" t="s">
        <v>13</v>
      </c>
      <c r="H24" s="9" t="s">
        <v>14</v>
      </c>
      <c r="I24" s="10" t="s">
        <v>40</v>
      </c>
      <c r="J24" s="23" t="s">
        <v>43</v>
      </c>
    </row>
  </sheetData>
  <mergeCells count="4">
    <mergeCell ref="A2:J12"/>
    <mergeCell ref="B15:B20"/>
    <mergeCell ref="B23:B24"/>
    <mergeCell ref="A15:A24"/>
  </mergeCells>
  <conditionalFormatting sqref="C21">
    <cfRule type="duplicateValues" dxfId="257"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25CE-CEDE-440F-A2A2-E5F28789A245}">
  <sheetPr codeName="Hoja3"/>
  <dimension ref="B1:I20"/>
  <sheetViews>
    <sheetView topLeftCell="A16" zoomScale="70" zoomScaleNormal="70" workbookViewId="0">
      <selection activeCell="H7" sqref="H7"/>
    </sheetView>
  </sheetViews>
  <sheetFormatPr baseColWidth="10" defaultRowHeight="15"/>
  <cols>
    <col min="1" max="1" width="7" customWidth="1"/>
    <col min="2" max="2" width="32.7109375" customWidth="1"/>
    <col min="3" max="3" width="29.28515625" customWidth="1"/>
    <col min="4" max="4" width="59.7109375" customWidth="1"/>
    <col min="5" max="6" width="19.7109375" customWidth="1"/>
    <col min="7" max="7" width="20.42578125" customWidth="1"/>
    <col min="8" max="8" width="74.85546875" customWidth="1"/>
    <col min="9" max="9" width="45.7109375" customWidth="1"/>
    <col min="10" max="13" width="29" customWidth="1"/>
  </cols>
  <sheetData>
    <row r="1" spans="2:8" s="2" customFormat="1" ht="13.5">
      <c r="E1" s="3"/>
      <c r="F1" s="4"/>
      <c r="G1" s="4"/>
      <c r="H1" s="4"/>
    </row>
    <row r="2" spans="2:8" s="2" customFormat="1" ht="15" customHeight="1">
      <c r="B2" s="82"/>
      <c r="C2" s="181" t="s">
        <v>147</v>
      </c>
      <c r="D2" s="181"/>
      <c r="E2" s="181"/>
      <c r="F2" s="181"/>
      <c r="G2" s="181"/>
      <c r="H2" s="82"/>
    </row>
    <row r="3" spans="2:8" s="2" customFormat="1" ht="13.5" customHeight="1">
      <c r="B3" s="82"/>
      <c r="C3" s="181"/>
      <c r="D3" s="181"/>
      <c r="E3" s="181"/>
      <c r="F3" s="181"/>
      <c r="G3" s="181"/>
      <c r="H3" s="82"/>
    </row>
    <row r="4" spans="2:8" s="2" customFormat="1" ht="13.5" customHeight="1">
      <c r="B4" s="82"/>
      <c r="C4" s="181"/>
      <c r="D4" s="181"/>
      <c r="E4" s="181"/>
      <c r="F4" s="181"/>
      <c r="G4" s="181"/>
      <c r="H4" s="82"/>
    </row>
    <row r="5" spans="2:8" s="2" customFormat="1" ht="13.5" customHeight="1">
      <c r="B5" s="82"/>
      <c r="C5" s="181"/>
      <c r="D5" s="181"/>
      <c r="E5" s="181"/>
      <c r="F5" s="181"/>
      <c r="G5" s="181"/>
      <c r="H5" s="82"/>
    </row>
    <row r="6" spans="2:8" s="2" customFormat="1" ht="13.5" customHeight="1">
      <c r="B6" s="82"/>
      <c r="C6" s="181"/>
      <c r="D6" s="181"/>
      <c r="E6" s="181"/>
      <c r="F6" s="181"/>
      <c r="G6" s="181"/>
      <c r="H6" s="82"/>
    </row>
    <row r="7" spans="2:8" s="2" customFormat="1" ht="13.5" customHeight="1">
      <c r="B7" s="82"/>
      <c r="C7" s="181"/>
      <c r="D7" s="181"/>
      <c r="E7" s="181"/>
      <c r="F7" s="181"/>
      <c r="G7" s="181"/>
      <c r="H7" s="82"/>
    </row>
    <row r="8" spans="2:8" s="2" customFormat="1" ht="13.5" customHeight="1">
      <c r="B8" s="82"/>
      <c r="C8" s="181"/>
      <c r="D8" s="181"/>
      <c r="E8" s="181"/>
      <c r="F8" s="181"/>
      <c r="G8" s="181"/>
      <c r="H8" s="82"/>
    </row>
    <row r="9" spans="2:8" s="2" customFormat="1" ht="13.5" customHeight="1">
      <c r="B9" s="82"/>
      <c r="C9" s="181"/>
      <c r="D9" s="181"/>
      <c r="E9" s="181"/>
      <c r="F9" s="181"/>
      <c r="G9" s="181"/>
      <c r="H9" s="82"/>
    </row>
    <row r="10" spans="2:8" s="2" customFormat="1" ht="13.5" customHeight="1">
      <c r="B10" s="82"/>
      <c r="C10" s="181"/>
      <c r="D10" s="181"/>
      <c r="E10" s="181"/>
      <c r="F10" s="181"/>
      <c r="G10" s="181"/>
      <c r="H10" s="82"/>
    </row>
    <row r="11" spans="2:8" s="33" customFormat="1" ht="18.75" customHeight="1">
      <c r="B11" s="82"/>
      <c r="C11" s="181"/>
      <c r="D11" s="181"/>
      <c r="E11" s="181"/>
      <c r="F11" s="181"/>
      <c r="G11" s="181"/>
      <c r="H11" s="82"/>
    </row>
    <row r="12" spans="2:8" s="33" customFormat="1" ht="25.5" customHeight="1">
      <c r="B12" s="82"/>
      <c r="C12" s="181"/>
      <c r="D12" s="181"/>
      <c r="E12" s="181"/>
      <c r="F12" s="181"/>
      <c r="G12" s="181"/>
      <c r="H12" s="82"/>
    </row>
    <row r="14" spans="2:8" s="83" customFormat="1" ht="36.75" customHeight="1">
      <c r="B14" s="34" t="s">
        <v>1</v>
      </c>
      <c r="C14" s="34" t="s">
        <v>2</v>
      </c>
      <c r="D14" s="34" t="s">
        <v>3</v>
      </c>
      <c r="E14" s="34" t="s">
        <v>4</v>
      </c>
      <c r="F14" s="35" t="s">
        <v>5</v>
      </c>
      <c r="G14" s="35" t="s">
        <v>6</v>
      </c>
      <c r="H14" s="34" t="s">
        <v>126</v>
      </c>
    </row>
    <row r="15" spans="2:8" s="83" customFormat="1" ht="60" customHeight="1">
      <c r="B15" s="186" t="s">
        <v>127</v>
      </c>
      <c r="C15" s="8" t="s">
        <v>128</v>
      </c>
      <c r="D15" s="84" t="s">
        <v>129</v>
      </c>
      <c r="E15" s="186" t="s">
        <v>130</v>
      </c>
      <c r="F15" s="8" t="s">
        <v>131</v>
      </c>
      <c r="G15" s="8" t="s">
        <v>132</v>
      </c>
      <c r="H15" s="10" t="s">
        <v>133</v>
      </c>
    </row>
    <row r="16" spans="2:8" s="83" customFormat="1" ht="148.9" customHeight="1">
      <c r="B16" s="186"/>
      <c r="C16" s="187" t="s">
        <v>134</v>
      </c>
      <c r="D16" s="84" t="s">
        <v>135</v>
      </c>
      <c r="E16" s="186"/>
      <c r="F16" s="8" t="s">
        <v>131</v>
      </c>
      <c r="G16" s="8" t="s">
        <v>136</v>
      </c>
      <c r="H16" s="10" t="s">
        <v>137</v>
      </c>
    </row>
    <row r="17" spans="2:9" s="83" customFormat="1" ht="148.9" customHeight="1">
      <c r="B17" s="186"/>
      <c r="C17" s="188"/>
      <c r="D17" s="84" t="s">
        <v>138</v>
      </c>
      <c r="E17" s="186"/>
      <c r="F17" s="8" t="s">
        <v>139</v>
      </c>
      <c r="G17" s="8" t="s">
        <v>140</v>
      </c>
      <c r="H17" s="10" t="s">
        <v>137</v>
      </c>
      <c r="I17" s="85"/>
    </row>
    <row r="18" spans="2:9" s="83" customFormat="1" ht="148.9" customHeight="1">
      <c r="B18" s="186"/>
      <c r="C18" s="188"/>
      <c r="D18" s="84" t="s">
        <v>141</v>
      </c>
      <c r="E18" s="186"/>
      <c r="F18" s="8" t="s">
        <v>142</v>
      </c>
      <c r="G18" s="8" t="s">
        <v>143</v>
      </c>
      <c r="H18" s="10" t="s">
        <v>137</v>
      </c>
      <c r="I18" s="85"/>
    </row>
    <row r="19" spans="2:9" s="83" customFormat="1" ht="148.9" customHeight="1">
      <c r="B19" s="186"/>
      <c r="C19" s="189"/>
      <c r="D19" s="84" t="s">
        <v>144</v>
      </c>
      <c r="E19" s="186"/>
      <c r="F19" s="8" t="s">
        <v>145</v>
      </c>
      <c r="G19" s="8" t="s">
        <v>146</v>
      </c>
      <c r="H19" s="10" t="s">
        <v>137</v>
      </c>
      <c r="I19" s="85"/>
    </row>
    <row r="20" spans="2:9" s="83" customFormat="1"/>
  </sheetData>
  <mergeCells count="4">
    <mergeCell ref="C2:G12"/>
    <mergeCell ref="B15:B19"/>
    <mergeCell ref="E15:E19"/>
    <mergeCell ref="C16:C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F2DD-ED19-4608-BA6A-056FD6B5A67F}">
  <sheetPr>
    <tabColor theme="0"/>
  </sheetPr>
  <dimension ref="A1:AC44"/>
  <sheetViews>
    <sheetView showGridLines="0" topLeftCell="T1" zoomScale="85" zoomScaleNormal="85" workbookViewId="0">
      <selection activeCell="A21" sqref="A21"/>
    </sheetView>
  </sheetViews>
  <sheetFormatPr baseColWidth="10" defaultColWidth="0" defaultRowHeight="15" customHeight="1" zeroHeight="1"/>
  <cols>
    <col min="1" max="1" width="2" customWidth="1"/>
    <col min="2" max="2" width="8.85546875" customWidth="1"/>
    <col min="3" max="3" width="8" customWidth="1"/>
    <col min="4" max="4" width="11.42578125" customWidth="1"/>
    <col min="5" max="5" width="15.5703125" customWidth="1"/>
    <col min="6" max="6" width="22.5703125" customWidth="1"/>
    <col min="7" max="20" width="11.42578125" customWidth="1"/>
    <col min="21" max="21" width="14.28515625" customWidth="1"/>
    <col min="22" max="22" width="15.42578125" customWidth="1"/>
    <col min="23" max="23" width="25" customWidth="1"/>
    <col min="24" max="29" width="0" hidden="1" customWidth="1"/>
    <col min="30" max="16384" width="11.42578125" hidden="1"/>
  </cols>
  <sheetData>
    <row r="1"/>
    <row r="2"/>
    <row r="3"/>
    <row r="4"/>
    <row r="5"/>
    <row r="6"/>
    <row r="7"/>
    <row r="8"/>
    <row r="9"/>
    <row r="10"/>
    <row r="11"/>
    <row r="12"/>
    <row r="13"/>
    <row r="14"/>
    <row r="15"/>
    <row r="16"/>
    <row r="17" spans="3:6"/>
    <row r="18" spans="3:6"/>
    <row r="19" spans="3:6" ht="15" customHeight="1">
      <c r="C19" s="190"/>
      <c r="D19" s="190"/>
      <c r="E19" s="190"/>
      <c r="F19" s="190"/>
    </row>
    <row r="20" spans="3:6">
      <c r="C20" s="190"/>
      <c r="D20" s="190"/>
      <c r="E20" s="190"/>
      <c r="F20" s="190"/>
    </row>
    <row r="21" spans="3:6">
      <c r="C21" s="190"/>
      <c r="D21" s="190"/>
      <c r="E21" s="190"/>
      <c r="F21" s="190"/>
    </row>
    <row r="22" spans="3:6">
      <c r="C22" s="190"/>
      <c r="D22" s="190"/>
      <c r="E22" s="190"/>
      <c r="F22" s="190"/>
    </row>
    <row r="23" spans="3:6">
      <c r="C23" s="190"/>
      <c r="D23" s="190"/>
      <c r="E23" s="190"/>
      <c r="F23" s="190"/>
    </row>
    <row r="24" spans="3:6">
      <c r="C24" s="190"/>
      <c r="D24" s="190"/>
      <c r="E24" s="190"/>
      <c r="F24" s="190"/>
    </row>
    <row r="25" spans="3:6">
      <c r="C25" s="190"/>
      <c r="D25" s="190"/>
      <c r="E25" s="190"/>
      <c r="F25" s="190"/>
    </row>
    <row r="26" spans="3:6">
      <c r="C26" s="190"/>
      <c r="D26" s="190"/>
      <c r="E26" s="190"/>
      <c r="F26" s="190"/>
    </row>
    <row r="27" spans="3:6">
      <c r="C27" s="190"/>
      <c r="D27" s="190"/>
      <c r="E27" s="190"/>
      <c r="F27" s="190"/>
    </row>
    <row r="28" spans="3:6"/>
    <row r="29" spans="3:6"/>
    <row r="30" spans="3:6"/>
    <row r="31" spans="3:6"/>
    <row r="32" spans="3:6"/>
    <row r="33" spans="2:23"/>
    <row r="34" spans="2:23"/>
    <row r="35" spans="2:23"/>
    <row r="36" spans="2:23"/>
    <row r="37" spans="2:23"/>
    <row r="38" spans="2:23"/>
    <row r="39" spans="2:23"/>
    <row r="40" spans="2:23">
      <c r="B40" s="1"/>
      <c r="C40" s="1"/>
      <c r="D40" s="1"/>
      <c r="E40" s="1"/>
      <c r="F40" s="1"/>
      <c r="G40" s="1"/>
      <c r="H40" s="1"/>
      <c r="I40" s="1"/>
      <c r="J40" s="1"/>
      <c r="K40" s="1"/>
      <c r="L40" s="1"/>
      <c r="M40" s="1"/>
      <c r="N40" s="1"/>
      <c r="O40" s="1"/>
      <c r="P40" s="1"/>
      <c r="Q40" s="1"/>
    </row>
    <row r="41" spans="2:23" ht="15" customHeight="1">
      <c r="B41" s="1"/>
      <c r="C41" s="191"/>
      <c r="D41" s="191"/>
      <c r="E41" s="191"/>
      <c r="F41" s="191"/>
      <c r="G41" s="191"/>
      <c r="H41" s="191"/>
      <c r="I41" s="191"/>
      <c r="J41" s="191"/>
      <c r="K41" s="191"/>
      <c r="L41" s="191"/>
      <c r="M41" s="191"/>
      <c r="N41" s="191"/>
      <c r="O41" s="191"/>
      <c r="P41" s="191"/>
      <c r="Q41" s="191"/>
      <c r="R41" s="191"/>
      <c r="S41" s="191"/>
      <c r="T41" s="191"/>
      <c r="U41" s="191"/>
      <c r="V41" s="191"/>
      <c r="W41" s="169"/>
    </row>
    <row r="42" spans="2:23">
      <c r="B42" s="1"/>
      <c r="C42" s="1"/>
      <c r="D42" s="1"/>
      <c r="E42" s="1"/>
      <c r="F42" s="1"/>
      <c r="G42" s="1"/>
      <c r="H42" s="1"/>
      <c r="I42" s="1"/>
      <c r="J42" s="1"/>
      <c r="K42" s="1"/>
      <c r="L42" s="1"/>
      <c r="M42" s="1"/>
      <c r="N42" s="1"/>
      <c r="O42" s="1"/>
      <c r="P42" s="1"/>
      <c r="Q42" s="1"/>
    </row>
    <row r="43" spans="2:23">
      <c r="B43" s="1"/>
      <c r="C43" s="1"/>
      <c r="D43" s="1"/>
      <c r="E43" s="1"/>
      <c r="F43" s="1"/>
      <c r="G43" s="1"/>
      <c r="H43" s="1"/>
      <c r="I43" s="1"/>
      <c r="J43" s="1"/>
      <c r="K43" s="1"/>
      <c r="L43" s="1"/>
      <c r="M43" s="1"/>
      <c r="N43" s="1"/>
      <c r="O43" s="1"/>
      <c r="P43" s="1"/>
      <c r="Q43" s="1"/>
      <c r="W43" s="170"/>
    </row>
    <row r="44" spans="2:23" hidden="1">
      <c r="B44" s="1"/>
      <c r="C44" s="1"/>
      <c r="D44" s="1"/>
      <c r="E44" s="1"/>
      <c r="F44" s="1"/>
      <c r="G44" s="1"/>
      <c r="H44" s="1"/>
      <c r="I44" s="1"/>
      <c r="J44" s="1"/>
      <c r="K44" s="1"/>
      <c r="L44" s="1"/>
      <c r="M44" s="1"/>
      <c r="N44" s="1"/>
      <c r="O44" s="1"/>
      <c r="P44" s="1"/>
      <c r="Q44" s="1"/>
    </row>
  </sheetData>
  <mergeCells count="2">
    <mergeCell ref="C19:F27"/>
    <mergeCell ref="C41:V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0758-6602-48E7-B033-1D270FD16D4F}">
  <sheetPr codeName="Hoja7"/>
  <dimension ref="A1:V882"/>
  <sheetViews>
    <sheetView showGridLines="0" tabSelected="1" topLeftCell="K1" zoomScale="70" zoomScaleNormal="70" workbookViewId="0">
      <selection activeCell="V67" sqref="V67"/>
    </sheetView>
  </sheetViews>
  <sheetFormatPr baseColWidth="10" defaultColWidth="13.7109375" defaultRowHeight="15"/>
  <cols>
    <col min="2" max="2" width="19.42578125" customWidth="1"/>
    <col min="3" max="3" width="36.42578125" style="29" customWidth="1"/>
    <col min="4" max="4" width="23.5703125" style="126" customWidth="1"/>
    <col min="5" max="5" width="22.42578125" customWidth="1"/>
    <col min="6" max="6" width="54.28515625" style="29" customWidth="1"/>
    <col min="7" max="7" width="17.28515625" customWidth="1"/>
    <col min="8" max="8" width="22.28515625" customWidth="1"/>
    <col min="9" max="9" width="17.42578125" customWidth="1"/>
    <col min="10" max="11" width="19.5703125" customWidth="1"/>
    <col min="13" max="13" width="18" customWidth="1"/>
    <col min="14" max="14" width="9.42578125" customWidth="1"/>
    <col min="15" max="15" width="14.42578125" customWidth="1"/>
    <col min="16" max="16" width="29.42578125" bestFit="1" customWidth="1"/>
    <col min="17" max="18" width="24.7109375" bestFit="1" customWidth="1"/>
    <col min="19" max="19" width="17.85546875" customWidth="1"/>
    <col min="20" max="20" width="24.42578125" bestFit="1" customWidth="1"/>
    <col min="21" max="21" width="57.140625" customWidth="1"/>
  </cols>
  <sheetData>
    <row r="1" spans="1:21" ht="63.75">
      <c r="A1" s="192" t="s">
        <v>148</v>
      </c>
      <c r="B1" s="193"/>
      <c r="C1" s="193"/>
      <c r="D1" s="193"/>
      <c r="E1" s="193"/>
      <c r="F1" s="193"/>
      <c r="G1" s="193"/>
      <c r="H1" s="193"/>
      <c r="I1" s="193"/>
      <c r="J1" s="193"/>
      <c r="K1" s="193"/>
      <c r="L1" s="193"/>
      <c r="M1" s="193"/>
      <c r="N1" s="193"/>
      <c r="O1" s="193"/>
      <c r="P1" s="193"/>
      <c r="Q1" s="193"/>
      <c r="R1" s="193"/>
      <c r="S1" s="193"/>
      <c r="T1" s="193"/>
      <c r="U1" s="194"/>
    </row>
    <row r="2" spans="1:21" ht="65.45" customHeight="1" thickBot="1">
      <c r="A2" s="195" t="s">
        <v>149</v>
      </c>
      <c r="B2" s="196"/>
      <c r="C2" s="196"/>
      <c r="D2" s="196"/>
      <c r="E2" s="196"/>
      <c r="F2" s="196"/>
      <c r="G2" s="196"/>
      <c r="H2" s="196"/>
      <c r="I2" s="196"/>
      <c r="J2" s="196"/>
      <c r="K2" s="196"/>
      <c r="L2" s="196"/>
      <c r="M2" s="196"/>
      <c r="N2" s="196"/>
      <c r="O2" s="196"/>
      <c r="P2" s="196"/>
      <c r="Q2" s="196"/>
      <c r="R2" s="196"/>
      <c r="S2" s="196"/>
      <c r="T2" s="196"/>
      <c r="U2" s="197"/>
    </row>
    <row r="3" spans="1:21" ht="66.95" customHeight="1">
      <c r="A3" s="198" t="s">
        <v>150</v>
      </c>
      <c r="B3" s="199"/>
      <c r="C3" s="202" t="s">
        <v>151</v>
      </c>
      <c r="D3" s="86" t="s">
        <v>152</v>
      </c>
      <c r="E3" s="204" t="s">
        <v>153</v>
      </c>
      <c r="F3" s="202" t="s">
        <v>154</v>
      </c>
      <c r="G3" s="202" t="s">
        <v>155</v>
      </c>
      <c r="H3" s="202" t="s">
        <v>156</v>
      </c>
      <c r="I3" s="202" t="s">
        <v>157</v>
      </c>
      <c r="J3" s="202" t="s">
        <v>9</v>
      </c>
      <c r="K3" s="202" t="s">
        <v>10</v>
      </c>
      <c r="L3" s="202" t="s">
        <v>158</v>
      </c>
      <c r="M3" s="202" t="s">
        <v>159</v>
      </c>
      <c r="N3" s="212" t="s">
        <v>160</v>
      </c>
      <c r="O3" s="213"/>
      <c r="P3" s="216" t="s">
        <v>161</v>
      </c>
      <c r="Q3" s="217"/>
      <c r="R3" s="217"/>
      <c r="S3" s="218" t="s">
        <v>162</v>
      </c>
      <c r="T3" s="208" t="s">
        <v>163</v>
      </c>
      <c r="U3" s="210" t="s">
        <v>164</v>
      </c>
    </row>
    <row r="4" spans="1:21" ht="24.75" thickBot="1">
      <c r="A4" s="200"/>
      <c r="B4" s="201"/>
      <c r="C4" s="203"/>
      <c r="D4" s="87"/>
      <c r="E4" s="205"/>
      <c r="F4" s="203"/>
      <c r="G4" s="206"/>
      <c r="H4" s="207"/>
      <c r="I4" s="203"/>
      <c r="J4" s="203"/>
      <c r="K4" s="206"/>
      <c r="L4" s="206"/>
      <c r="M4" s="206"/>
      <c r="N4" s="214"/>
      <c r="O4" s="215"/>
      <c r="P4" s="88" t="s">
        <v>165</v>
      </c>
      <c r="Q4" s="88" t="s">
        <v>166</v>
      </c>
      <c r="R4" s="88" t="s">
        <v>167</v>
      </c>
      <c r="S4" s="219"/>
      <c r="T4" s="209"/>
      <c r="U4" s="211"/>
    </row>
    <row r="5" spans="1:21" ht="66" customHeight="1">
      <c r="A5" s="220" t="s">
        <v>168</v>
      </c>
      <c r="B5" s="222" t="s">
        <v>169</v>
      </c>
      <c r="C5" s="225" t="s">
        <v>170</v>
      </c>
      <c r="D5" s="227" t="s">
        <v>171</v>
      </c>
      <c r="E5" s="228" t="s">
        <v>172</v>
      </c>
      <c r="F5" s="225" t="s">
        <v>173</v>
      </c>
      <c r="G5" s="228">
        <v>24</v>
      </c>
      <c r="H5" s="230" t="s">
        <v>174</v>
      </c>
      <c r="I5" s="225">
        <v>1</v>
      </c>
      <c r="J5" s="228" t="s">
        <v>175</v>
      </c>
      <c r="K5" s="228" t="s">
        <v>176</v>
      </c>
      <c r="L5" s="238">
        <v>0.7</v>
      </c>
      <c r="M5" s="240"/>
      <c r="N5" s="242" t="s">
        <v>177</v>
      </c>
      <c r="O5" s="243"/>
      <c r="P5" s="90"/>
      <c r="Q5" s="90"/>
      <c r="R5" s="90" t="s">
        <v>177</v>
      </c>
      <c r="S5" s="231">
        <f>COUNTA(P10:R10)/COUNTA(P5:R5)</f>
        <v>0</v>
      </c>
      <c r="T5" s="233">
        <f ca="1">AVERAGE(S5:S118)</f>
        <v>0</v>
      </c>
      <c r="U5" s="228"/>
    </row>
    <row r="6" spans="1:21" ht="66" customHeight="1">
      <c r="A6" s="221"/>
      <c r="B6" s="223"/>
      <c r="C6" s="226"/>
      <c r="D6" s="227"/>
      <c r="E6" s="229"/>
      <c r="F6" s="226"/>
      <c r="G6" s="226"/>
      <c r="H6" s="227"/>
      <c r="I6" s="226"/>
      <c r="J6" s="229"/>
      <c r="K6" s="226"/>
      <c r="L6" s="239"/>
      <c r="M6" s="241"/>
      <c r="N6" s="236" t="s">
        <v>178</v>
      </c>
      <c r="O6" s="237"/>
      <c r="P6" s="92"/>
      <c r="Q6" s="90"/>
      <c r="R6" s="90"/>
      <c r="S6" s="232"/>
      <c r="T6" s="234"/>
      <c r="U6" s="226"/>
    </row>
    <row r="7" spans="1:21" ht="66" customHeight="1">
      <c r="A7" s="221"/>
      <c r="B7" s="223"/>
      <c r="C7" s="228" t="s">
        <v>179</v>
      </c>
      <c r="D7" s="227" t="s">
        <v>171</v>
      </c>
      <c r="E7" s="228" t="s">
        <v>172</v>
      </c>
      <c r="F7" s="228" t="s">
        <v>180</v>
      </c>
      <c r="G7" s="228">
        <v>16</v>
      </c>
      <c r="H7" s="230" t="s">
        <v>174</v>
      </c>
      <c r="I7" s="228">
        <v>1</v>
      </c>
      <c r="J7" s="228" t="s">
        <v>181</v>
      </c>
      <c r="K7" s="228" t="s">
        <v>176</v>
      </c>
      <c r="L7" s="238">
        <v>0.7</v>
      </c>
      <c r="M7" s="240"/>
      <c r="N7" s="242" t="s">
        <v>177</v>
      </c>
      <c r="O7" s="243"/>
      <c r="P7" s="94" t="s">
        <v>177</v>
      </c>
      <c r="Q7" s="90"/>
      <c r="R7" s="90"/>
      <c r="S7" s="231">
        <f>COUNTA(P14:R14)/COUNTA(P7:R7)</f>
        <v>0</v>
      </c>
      <c r="T7" s="234"/>
      <c r="U7" s="228"/>
    </row>
    <row r="8" spans="1:21" ht="66" customHeight="1">
      <c r="A8" s="221"/>
      <c r="B8" s="223"/>
      <c r="C8" s="229"/>
      <c r="D8" s="227"/>
      <c r="E8" s="229"/>
      <c r="F8" s="229"/>
      <c r="G8" s="229"/>
      <c r="H8" s="227"/>
      <c r="I8" s="229"/>
      <c r="J8" s="229"/>
      <c r="K8" s="226"/>
      <c r="L8" s="239"/>
      <c r="M8" s="244"/>
      <c r="N8" s="236" t="s">
        <v>178</v>
      </c>
      <c r="O8" s="237"/>
      <c r="P8" s="92"/>
      <c r="Q8" s="90"/>
      <c r="R8" s="90"/>
      <c r="S8" s="232"/>
      <c r="T8" s="234"/>
      <c r="U8" s="229"/>
    </row>
    <row r="9" spans="1:21" ht="66" customHeight="1">
      <c r="A9" s="221"/>
      <c r="B9" s="223"/>
      <c r="C9" s="227" t="s">
        <v>182</v>
      </c>
      <c r="D9" s="227" t="s">
        <v>183</v>
      </c>
      <c r="E9" s="228" t="s">
        <v>172</v>
      </c>
      <c r="F9" s="228" t="s">
        <v>184</v>
      </c>
      <c r="G9" s="228">
        <v>24</v>
      </c>
      <c r="H9" s="230" t="s">
        <v>174</v>
      </c>
      <c r="I9" s="228">
        <v>1</v>
      </c>
      <c r="J9" s="228" t="s">
        <v>185</v>
      </c>
      <c r="K9" s="228" t="s">
        <v>176</v>
      </c>
      <c r="L9" s="238">
        <v>0.7</v>
      </c>
      <c r="M9" s="240"/>
      <c r="N9" s="242" t="s">
        <v>177</v>
      </c>
      <c r="O9" s="243"/>
      <c r="P9" s="92"/>
      <c r="Q9" s="89" t="s">
        <v>177</v>
      </c>
      <c r="R9" s="95"/>
      <c r="S9" s="231">
        <f>COUNTA(P16:R16)/COUNTA(P9:R9)</f>
        <v>0</v>
      </c>
      <c r="T9" s="234"/>
      <c r="U9" s="96"/>
    </row>
    <row r="10" spans="1:21" ht="81.599999999999994" customHeight="1">
      <c r="A10" s="221"/>
      <c r="B10" s="224"/>
      <c r="C10" s="227"/>
      <c r="D10" s="227"/>
      <c r="E10" s="229"/>
      <c r="F10" s="229"/>
      <c r="G10" s="229"/>
      <c r="H10" s="227"/>
      <c r="I10" s="229"/>
      <c r="J10" s="229"/>
      <c r="K10" s="226"/>
      <c r="L10" s="239"/>
      <c r="M10" s="244"/>
      <c r="N10" s="236" t="s">
        <v>178</v>
      </c>
      <c r="O10" s="237"/>
      <c r="P10" s="24"/>
      <c r="Q10" s="24"/>
      <c r="R10" s="24"/>
      <c r="S10" s="232"/>
      <c r="T10" s="234"/>
      <c r="U10" s="97"/>
    </row>
    <row r="11" spans="1:21" ht="81.599999999999994" customHeight="1">
      <c r="A11" s="221"/>
      <c r="B11" s="248" t="s">
        <v>186</v>
      </c>
      <c r="C11" s="228" t="s">
        <v>187</v>
      </c>
      <c r="D11" s="227" t="s">
        <v>171</v>
      </c>
      <c r="E11" s="228" t="s">
        <v>188</v>
      </c>
      <c r="F11" s="228" t="s">
        <v>189</v>
      </c>
      <c r="G11" s="228">
        <v>24</v>
      </c>
      <c r="H11" s="230" t="s">
        <v>174</v>
      </c>
      <c r="I11" s="228">
        <v>2</v>
      </c>
      <c r="J11" s="228" t="s">
        <v>190</v>
      </c>
      <c r="K11" s="228" t="s">
        <v>176</v>
      </c>
      <c r="L11" s="238">
        <v>0.7</v>
      </c>
      <c r="M11" s="240"/>
      <c r="N11" s="242" t="s">
        <v>177</v>
      </c>
      <c r="O11" s="243"/>
      <c r="P11" s="24"/>
      <c r="Q11" s="24"/>
      <c r="R11" s="89" t="s">
        <v>177</v>
      </c>
      <c r="S11" s="231">
        <f>COUNTA(P20:R20)/COUNTA(P11:R11)</f>
        <v>0</v>
      </c>
      <c r="T11" s="234"/>
      <c r="U11" s="96"/>
    </row>
    <row r="12" spans="1:21" ht="81.599999999999994" customHeight="1">
      <c r="A12" s="221"/>
      <c r="B12" s="249"/>
      <c r="C12" s="229"/>
      <c r="D12" s="227"/>
      <c r="E12" s="229"/>
      <c r="F12" s="229"/>
      <c r="G12" s="229"/>
      <c r="H12" s="227"/>
      <c r="I12" s="229"/>
      <c r="J12" s="229"/>
      <c r="K12" s="226"/>
      <c r="L12" s="239"/>
      <c r="M12" s="244"/>
      <c r="N12" s="236" t="s">
        <v>178</v>
      </c>
      <c r="O12" s="237"/>
      <c r="P12" s="24"/>
      <c r="Q12" s="24"/>
      <c r="R12" s="24"/>
      <c r="S12" s="232"/>
      <c r="T12" s="234"/>
      <c r="U12" s="96"/>
    </row>
    <row r="13" spans="1:21" ht="61.5" customHeight="1">
      <c r="A13" s="221"/>
      <c r="B13" s="245" t="s">
        <v>191</v>
      </c>
      <c r="C13" s="227" t="s">
        <v>192</v>
      </c>
      <c r="D13" s="228" t="s">
        <v>193</v>
      </c>
      <c r="E13" s="228" t="s">
        <v>194</v>
      </c>
      <c r="F13" s="227" t="s">
        <v>195</v>
      </c>
      <c r="G13" s="227">
        <v>3</v>
      </c>
      <c r="H13" s="230" t="s">
        <v>174</v>
      </c>
      <c r="I13" s="228">
        <v>20</v>
      </c>
      <c r="J13" s="228" t="s">
        <v>196</v>
      </c>
      <c r="K13" s="228" t="s">
        <v>176</v>
      </c>
      <c r="L13" s="238">
        <v>0.7</v>
      </c>
      <c r="M13" s="252"/>
      <c r="N13" s="253" t="s">
        <v>177</v>
      </c>
      <c r="O13" s="254"/>
      <c r="P13" s="90"/>
      <c r="Q13" s="90" t="s">
        <v>177</v>
      </c>
      <c r="R13" s="90"/>
      <c r="S13" s="231">
        <f>COUNTA(P14:R14)/COUNTA(P13:R13)</f>
        <v>0</v>
      </c>
      <c r="T13" s="234"/>
      <c r="U13" s="228"/>
    </row>
    <row r="14" spans="1:21" ht="58.5" customHeight="1">
      <c r="A14" s="221"/>
      <c r="B14" s="246"/>
      <c r="C14" s="227"/>
      <c r="D14" s="229"/>
      <c r="E14" s="229"/>
      <c r="F14" s="227"/>
      <c r="G14" s="227"/>
      <c r="H14" s="227"/>
      <c r="I14" s="229"/>
      <c r="J14" s="229"/>
      <c r="K14" s="229"/>
      <c r="L14" s="251"/>
      <c r="M14" s="252"/>
      <c r="N14" s="236" t="s">
        <v>178</v>
      </c>
      <c r="O14" s="236"/>
      <c r="P14" s="90"/>
      <c r="Q14" s="90"/>
      <c r="R14" s="90"/>
      <c r="S14" s="250"/>
      <c r="T14" s="234"/>
      <c r="U14" s="229"/>
    </row>
    <row r="15" spans="1:21" ht="63.95" customHeight="1">
      <c r="A15" s="221"/>
      <c r="B15" s="246"/>
      <c r="C15" s="227" t="s">
        <v>197</v>
      </c>
      <c r="D15" s="228" t="s">
        <v>193</v>
      </c>
      <c r="E15" s="228" t="s">
        <v>194</v>
      </c>
      <c r="F15" s="227" t="s">
        <v>198</v>
      </c>
      <c r="G15" s="227">
        <v>3</v>
      </c>
      <c r="H15" s="230" t="s">
        <v>174</v>
      </c>
      <c r="I15" s="228">
        <v>20</v>
      </c>
      <c r="J15" s="228" t="s">
        <v>196</v>
      </c>
      <c r="K15" s="228" t="s">
        <v>176</v>
      </c>
      <c r="L15" s="238">
        <v>0.7</v>
      </c>
      <c r="M15" s="252"/>
      <c r="N15" s="253" t="s">
        <v>177</v>
      </c>
      <c r="O15" s="254"/>
      <c r="P15" s="90"/>
      <c r="Q15" s="90"/>
      <c r="R15" s="90" t="s">
        <v>177</v>
      </c>
      <c r="S15" s="231">
        <f>COUNTA(P16:R16)/COUNTA(P15:R15)</f>
        <v>0</v>
      </c>
      <c r="T15" s="234"/>
      <c r="U15" s="228"/>
    </row>
    <row r="16" spans="1:21" ht="68.45" customHeight="1">
      <c r="A16" s="221"/>
      <c r="B16" s="247"/>
      <c r="C16" s="227"/>
      <c r="D16" s="229"/>
      <c r="E16" s="229"/>
      <c r="F16" s="227"/>
      <c r="G16" s="227"/>
      <c r="H16" s="227"/>
      <c r="I16" s="229"/>
      <c r="J16" s="229"/>
      <c r="K16" s="229"/>
      <c r="L16" s="251"/>
      <c r="M16" s="252"/>
      <c r="N16" s="236" t="s">
        <v>178</v>
      </c>
      <c r="O16" s="236"/>
      <c r="P16" s="90"/>
      <c r="Q16" s="90"/>
      <c r="R16" s="90"/>
      <c r="S16" s="250"/>
      <c r="T16" s="234"/>
      <c r="U16" s="229"/>
    </row>
    <row r="17" spans="1:21" ht="68.45" customHeight="1">
      <c r="A17" s="221"/>
      <c r="B17" s="258" t="s">
        <v>199</v>
      </c>
      <c r="C17" s="227" t="s">
        <v>200</v>
      </c>
      <c r="D17" s="227" t="s">
        <v>171</v>
      </c>
      <c r="E17" s="228" t="s">
        <v>201</v>
      </c>
      <c r="F17" s="227" t="s">
        <v>202</v>
      </c>
      <c r="G17" s="227">
        <v>24</v>
      </c>
      <c r="H17" s="230" t="s">
        <v>174</v>
      </c>
      <c r="I17" s="228">
        <v>25</v>
      </c>
      <c r="J17" s="228" t="s">
        <v>203</v>
      </c>
      <c r="K17" s="228" t="s">
        <v>176</v>
      </c>
      <c r="L17" s="238">
        <v>0.7</v>
      </c>
      <c r="M17" s="252"/>
      <c r="N17" s="253" t="s">
        <v>177</v>
      </c>
      <c r="O17" s="254"/>
      <c r="P17" s="92"/>
      <c r="Q17" s="89" t="s">
        <v>177</v>
      </c>
      <c r="R17" s="90"/>
      <c r="S17" s="231">
        <f>COUNTA(P18:R18)/COUNTA(P17:R17)</f>
        <v>0</v>
      </c>
      <c r="T17" s="234"/>
      <c r="U17" s="91"/>
    </row>
    <row r="18" spans="1:21" ht="68.45" customHeight="1">
      <c r="A18" s="221"/>
      <c r="B18" s="259"/>
      <c r="C18" s="227"/>
      <c r="D18" s="227"/>
      <c r="E18" s="229"/>
      <c r="F18" s="227"/>
      <c r="G18" s="227"/>
      <c r="H18" s="227"/>
      <c r="I18" s="229"/>
      <c r="J18" s="229"/>
      <c r="K18" s="229"/>
      <c r="L18" s="251"/>
      <c r="M18" s="252"/>
      <c r="N18" s="236" t="s">
        <v>178</v>
      </c>
      <c r="O18" s="236"/>
      <c r="P18" s="92"/>
      <c r="Q18" s="90"/>
      <c r="R18" s="90"/>
      <c r="S18" s="250"/>
      <c r="T18" s="234"/>
      <c r="U18" s="91"/>
    </row>
    <row r="19" spans="1:21" ht="62.1" customHeight="1">
      <c r="A19" s="221"/>
      <c r="B19" s="259"/>
      <c r="C19" s="227" t="s">
        <v>204</v>
      </c>
      <c r="D19" s="228" t="s">
        <v>205</v>
      </c>
      <c r="E19" s="228" t="s">
        <v>201</v>
      </c>
      <c r="F19" s="227" t="s">
        <v>206</v>
      </c>
      <c r="G19" s="227">
        <v>24</v>
      </c>
      <c r="H19" s="230" t="s">
        <v>174</v>
      </c>
      <c r="I19" s="228">
        <v>25</v>
      </c>
      <c r="J19" s="228" t="s">
        <v>203</v>
      </c>
      <c r="K19" s="228" t="s">
        <v>176</v>
      </c>
      <c r="L19" s="238">
        <v>0.7</v>
      </c>
      <c r="M19" s="252"/>
      <c r="N19" s="253" t="s">
        <v>177</v>
      </c>
      <c r="O19" s="254"/>
      <c r="P19" s="92"/>
      <c r="Q19" s="90" t="s">
        <v>177</v>
      </c>
      <c r="R19" s="90"/>
      <c r="S19" s="231">
        <f>COUNTA(P20:R20)/COUNTA(P19:R19)</f>
        <v>0</v>
      </c>
      <c r="T19" s="234"/>
      <c r="U19" s="228"/>
    </row>
    <row r="20" spans="1:21" ht="57" customHeight="1">
      <c r="A20" s="221"/>
      <c r="B20" s="260"/>
      <c r="C20" s="227"/>
      <c r="D20" s="229"/>
      <c r="E20" s="229"/>
      <c r="F20" s="227"/>
      <c r="G20" s="227"/>
      <c r="H20" s="227"/>
      <c r="I20" s="229"/>
      <c r="J20" s="229"/>
      <c r="K20" s="229"/>
      <c r="L20" s="251"/>
      <c r="M20" s="252"/>
      <c r="N20" s="236" t="s">
        <v>178</v>
      </c>
      <c r="O20" s="236"/>
      <c r="P20" s="90"/>
      <c r="Q20" s="90"/>
      <c r="R20" s="90"/>
      <c r="S20" s="250"/>
      <c r="T20" s="234"/>
      <c r="U20" s="229"/>
    </row>
    <row r="21" spans="1:21" ht="36.75" customHeight="1">
      <c r="A21" s="221"/>
      <c r="B21" s="255" t="s">
        <v>207</v>
      </c>
      <c r="C21" s="227" t="s">
        <v>208</v>
      </c>
      <c r="D21" s="227" t="s">
        <v>183</v>
      </c>
      <c r="E21" s="228" t="s">
        <v>209</v>
      </c>
      <c r="F21" s="227" t="s">
        <v>210</v>
      </c>
      <c r="G21" s="227">
        <v>16</v>
      </c>
      <c r="H21" s="230" t="s">
        <v>174</v>
      </c>
      <c r="I21" s="228">
        <v>2</v>
      </c>
      <c r="J21" s="228" t="s">
        <v>175</v>
      </c>
      <c r="K21" s="228" t="s">
        <v>176</v>
      </c>
      <c r="L21" s="238">
        <v>0.7</v>
      </c>
      <c r="M21" s="252"/>
      <c r="N21" s="253" t="s">
        <v>177</v>
      </c>
      <c r="O21" s="254"/>
      <c r="P21" s="90"/>
      <c r="Q21" s="90"/>
      <c r="R21" s="90" t="s">
        <v>211</v>
      </c>
      <c r="S21" s="231">
        <f>COUNTA(P22:R22)/COUNTA(P21:R21)</f>
        <v>0</v>
      </c>
      <c r="T21" s="234"/>
      <c r="U21" s="228"/>
    </row>
    <row r="22" spans="1:21" ht="36.75" customHeight="1">
      <c r="A22" s="221"/>
      <c r="B22" s="256"/>
      <c r="C22" s="227"/>
      <c r="D22" s="227"/>
      <c r="E22" s="229"/>
      <c r="F22" s="227"/>
      <c r="G22" s="227"/>
      <c r="H22" s="227"/>
      <c r="I22" s="229"/>
      <c r="J22" s="229"/>
      <c r="K22" s="229"/>
      <c r="L22" s="251"/>
      <c r="M22" s="252"/>
      <c r="N22" s="236" t="s">
        <v>178</v>
      </c>
      <c r="O22" s="236"/>
      <c r="P22" s="90"/>
      <c r="Q22" s="90"/>
      <c r="R22" s="90"/>
      <c r="S22" s="250"/>
      <c r="T22" s="234"/>
      <c r="U22" s="229"/>
    </row>
    <row r="23" spans="1:21" ht="36.75" customHeight="1">
      <c r="A23" s="221"/>
      <c r="B23" s="256"/>
      <c r="C23" s="227" t="s">
        <v>212</v>
      </c>
      <c r="D23" s="227" t="s">
        <v>171</v>
      </c>
      <c r="E23" s="228" t="s">
        <v>213</v>
      </c>
      <c r="F23" s="227" t="s">
        <v>214</v>
      </c>
      <c r="G23" s="227">
        <v>16</v>
      </c>
      <c r="H23" s="230" t="s">
        <v>174</v>
      </c>
      <c r="I23" s="228">
        <v>2</v>
      </c>
      <c r="J23" s="228" t="s">
        <v>175</v>
      </c>
      <c r="K23" s="228" t="s">
        <v>176</v>
      </c>
      <c r="L23" s="238">
        <v>0.7</v>
      </c>
      <c r="M23" s="252"/>
      <c r="N23" s="253" t="s">
        <v>177</v>
      </c>
      <c r="O23" s="254"/>
      <c r="P23" s="92"/>
      <c r="Q23" s="90"/>
      <c r="R23" s="90" t="s">
        <v>211</v>
      </c>
      <c r="S23" s="231">
        <f>COUNTA(P24:R24)/COUNTA(P23:R23)</f>
        <v>0</v>
      </c>
      <c r="T23" s="234"/>
      <c r="U23" s="228"/>
    </row>
    <row r="24" spans="1:21" ht="36.75" customHeight="1">
      <c r="A24" s="221"/>
      <c r="B24" s="256"/>
      <c r="C24" s="227"/>
      <c r="D24" s="227"/>
      <c r="E24" s="229"/>
      <c r="F24" s="227"/>
      <c r="G24" s="227"/>
      <c r="H24" s="227"/>
      <c r="I24" s="229"/>
      <c r="J24" s="229"/>
      <c r="K24" s="229"/>
      <c r="L24" s="251"/>
      <c r="M24" s="252"/>
      <c r="N24" s="236" t="s">
        <v>178</v>
      </c>
      <c r="O24" s="236"/>
      <c r="P24" s="90"/>
      <c r="Q24" s="90"/>
      <c r="R24" s="90"/>
      <c r="S24" s="250"/>
      <c r="T24" s="234"/>
      <c r="U24" s="229"/>
    </row>
    <row r="25" spans="1:21" ht="39.6" customHeight="1">
      <c r="A25" s="221"/>
      <c r="B25" s="256"/>
      <c r="C25" s="227" t="s">
        <v>215</v>
      </c>
      <c r="D25" s="227" t="s">
        <v>171</v>
      </c>
      <c r="E25" s="228" t="s">
        <v>216</v>
      </c>
      <c r="F25" s="227" t="s">
        <v>217</v>
      </c>
      <c r="G25" s="227">
        <v>16</v>
      </c>
      <c r="H25" s="230" t="s">
        <v>174</v>
      </c>
      <c r="I25" s="228">
        <v>10</v>
      </c>
      <c r="J25" s="228" t="s">
        <v>218</v>
      </c>
      <c r="K25" s="228" t="s">
        <v>176</v>
      </c>
      <c r="L25" s="238">
        <v>0.7</v>
      </c>
      <c r="M25" s="252"/>
      <c r="N25" s="253" t="s">
        <v>177</v>
      </c>
      <c r="O25" s="254"/>
      <c r="P25" s="90" t="s">
        <v>211</v>
      </c>
      <c r="Q25" s="90"/>
      <c r="R25" s="90"/>
      <c r="S25" s="231">
        <f>COUNTA(P26:R26)/COUNTA(P25:R25)</f>
        <v>0</v>
      </c>
      <c r="T25" s="234"/>
      <c r="U25" s="228"/>
    </row>
    <row r="26" spans="1:21" ht="39.6" customHeight="1">
      <c r="A26" s="221"/>
      <c r="B26" s="257"/>
      <c r="C26" s="227"/>
      <c r="D26" s="227"/>
      <c r="E26" s="229"/>
      <c r="F26" s="227"/>
      <c r="G26" s="227"/>
      <c r="H26" s="227"/>
      <c r="I26" s="229"/>
      <c r="J26" s="229"/>
      <c r="K26" s="229"/>
      <c r="L26" s="251"/>
      <c r="M26" s="252"/>
      <c r="N26" s="236" t="s">
        <v>178</v>
      </c>
      <c r="O26" s="236"/>
      <c r="P26" s="90"/>
      <c r="Q26" s="90"/>
      <c r="R26" s="90"/>
      <c r="S26" s="250"/>
      <c r="T26" s="234"/>
      <c r="U26" s="229"/>
    </row>
    <row r="27" spans="1:21" ht="36.75" customHeight="1">
      <c r="A27" s="221"/>
      <c r="B27" s="263" t="s">
        <v>219</v>
      </c>
      <c r="C27" s="227" t="s">
        <v>220</v>
      </c>
      <c r="D27" s="227" t="s">
        <v>221</v>
      </c>
      <c r="E27" s="228" t="s">
        <v>222</v>
      </c>
      <c r="F27" s="227" t="s">
        <v>223</v>
      </c>
      <c r="G27" s="227">
        <v>24</v>
      </c>
      <c r="H27" s="230" t="s">
        <v>174</v>
      </c>
      <c r="I27" s="228">
        <v>10</v>
      </c>
      <c r="J27" s="228" t="s">
        <v>218</v>
      </c>
      <c r="K27" s="228" t="s">
        <v>176</v>
      </c>
      <c r="L27" s="238">
        <v>0.7</v>
      </c>
      <c r="M27" s="252"/>
      <c r="N27" s="253" t="s">
        <v>177</v>
      </c>
      <c r="O27" s="254"/>
      <c r="P27" s="92" t="s">
        <v>211</v>
      </c>
      <c r="Q27" s="90"/>
      <c r="R27" s="90"/>
      <c r="S27" s="231">
        <f>COUNTA(P28:R28)/COUNTA(P27:R27)</f>
        <v>0</v>
      </c>
      <c r="T27" s="234"/>
      <c r="U27" s="228"/>
    </row>
    <row r="28" spans="1:21" ht="36.75" customHeight="1">
      <c r="A28" s="221"/>
      <c r="B28" s="264"/>
      <c r="C28" s="227"/>
      <c r="D28" s="227"/>
      <c r="E28" s="229"/>
      <c r="F28" s="227"/>
      <c r="G28" s="227"/>
      <c r="H28" s="227"/>
      <c r="I28" s="229"/>
      <c r="J28" s="229"/>
      <c r="K28" s="229"/>
      <c r="L28" s="251"/>
      <c r="M28" s="252"/>
      <c r="N28" s="236" t="s">
        <v>178</v>
      </c>
      <c r="O28" s="237"/>
      <c r="P28" s="90"/>
      <c r="Q28" s="90"/>
      <c r="R28" s="90"/>
      <c r="S28" s="250"/>
      <c r="T28" s="234"/>
      <c r="U28" s="229"/>
    </row>
    <row r="29" spans="1:21" ht="36.75" customHeight="1">
      <c r="A29" s="221"/>
      <c r="B29" s="264"/>
      <c r="C29" s="227" t="s">
        <v>224</v>
      </c>
      <c r="D29" s="227" t="s">
        <v>183</v>
      </c>
      <c r="E29" s="228" t="s">
        <v>225</v>
      </c>
      <c r="F29" s="227" t="s">
        <v>226</v>
      </c>
      <c r="G29" s="227">
        <v>24</v>
      </c>
      <c r="H29" s="230" t="s">
        <v>174</v>
      </c>
      <c r="I29" s="228">
        <v>4</v>
      </c>
      <c r="J29" s="228" t="s">
        <v>218</v>
      </c>
      <c r="K29" s="228" t="s">
        <v>176</v>
      </c>
      <c r="L29" s="238">
        <v>0.7</v>
      </c>
      <c r="M29" s="252"/>
      <c r="N29" s="253" t="s">
        <v>177</v>
      </c>
      <c r="O29" s="254"/>
      <c r="P29" s="90"/>
      <c r="Q29" s="89" t="s">
        <v>211</v>
      </c>
      <c r="R29" s="90"/>
      <c r="S29" s="231">
        <f>COUNTA(P30:R30)/COUNTA(P29:R29)</f>
        <v>0</v>
      </c>
      <c r="T29" s="234"/>
      <c r="U29" s="228"/>
    </row>
    <row r="30" spans="1:21" ht="36.75" customHeight="1">
      <c r="A30" s="221"/>
      <c r="B30" s="264"/>
      <c r="C30" s="227"/>
      <c r="D30" s="227"/>
      <c r="E30" s="229"/>
      <c r="F30" s="227"/>
      <c r="G30" s="227"/>
      <c r="H30" s="227"/>
      <c r="I30" s="229"/>
      <c r="J30" s="229"/>
      <c r="K30" s="229"/>
      <c r="L30" s="251"/>
      <c r="M30" s="252"/>
      <c r="N30" s="236" t="s">
        <v>178</v>
      </c>
      <c r="O30" s="237"/>
      <c r="P30" s="90"/>
      <c r="Q30" s="90"/>
      <c r="R30" s="90"/>
      <c r="S30" s="250"/>
      <c r="T30" s="234"/>
      <c r="U30" s="229"/>
    </row>
    <row r="31" spans="1:21" ht="55.5" customHeight="1">
      <c r="A31" s="221"/>
      <c r="B31" s="261" t="s">
        <v>227</v>
      </c>
      <c r="C31" s="227" t="s">
        <v>228</v>
      </c>
      <c r="D31" s="227" t="s">
        <v>229</v>
      </c>
      <c r="E31" s="228" t="s">
        <v>230</v>
      </c>
      <c r="F31" s="227" t="s">
        <v>231</v>
      </c>
      <c r="G31" s="227">
        <v>24</v>
      </c>
      <c r="H31" s="230" t="s">
        <v>174</v>
      </c>
      <c r="I31" s="228">
        <v>3</v>
      </c>
      <c r="J31" s="228" t="s">
        <v>232</v>
      </c>
      <c r="K31" s="228" t="s">
        <v>176</v>
      </c>
      <c r="L31" s="238">
        <v>0.7</v>
      </c>
      <c r="M31" s="252"/>
      <c r="N31" s="253" t="s">
        <v>177</v>
      </c>
      <c r="O31" s="254"/>
      <c r="P31" s="92"/>
      <c r="Q31" s="90" t="s">
        <v>177</v>
      </c>
      <c r="R31" s="90"/>
      <c r="S31" s="231">
        <f>COUNTA(P32:R32)/COUNTA(P31:R31)</f>
        <v>0</v>
      </c>
      <c r="T31" s="234"/>
      <c r="U31" s="228"/>
    </row>
    <row r="32" spans="1:21" ht="74.45" customHeight="1">
      <c r="A32" s="221"/>
      <c r="B32" s="262"/>
      <c r="C32" s="227"/>
      <c r="D32" s="227"/>
      <c r="E32" s="229"/>
      <c r="F32" s="227"/>
      <c r="G32" s="227"/>
      <c r="H32" s="227"/>
      <c r="I32" s="229"/>
      <c r="J32" s="229"/>
      <c r="K32" s="229"/>
      <c r="L32" s="251"/>
      <c r="M32" s="252"/>
      <c r="N32" s="236" t="s">
        <v>178</v>
      </c>
      <c r="O32" s="237"/>
      <c r="P32" s="90"/>
      <c r="Q32" s="90"/>
      <c r="R32" s="90"/>
      <c r="S32" s="250"/>
      <c r="T32" s="234"/>
      <c r="U32" s="229"/>
    </row>
    <row r="33" spans="1:21" ht="36.75" customHeight="1">
      <c r="A33" s="221"/>
      <c r="B33" s="265" t="s">
        <v>233</v>
      </c>
      <c r="C33" s="227" t="s">
        <v>234</v>
      </c>
      <c r="D33" s="227" t="s">
        <v>171</v>
      </c>
      <c r="E33" s="228" t="s">
        <v>235</v>
      </c>
      <c r="F33" s="227" t="s">
        <v>236</v>
      </c>
      <c r="G33" s="227">
        <v>4</v>
      </c>
      <c r="H33" s="230" t="s">
        <v>174</v>
      </c>
      <c r="I33" s="228">
        <v>2</v>
      </c>
      <c r="J33" s="228" t="s">
        <v>175</v>
      </c>
      <c r="K33" s="228" t="s">
        <v>176</v>
      </c>
      <c r="L33" s="238">
        <v>0.7</v>
      </c>
      <c r="M33" s="252"/>
      <c r="N33" s="253" t="s">
        <v>177</v>
      </c>
      <c r="O33" s="254"/>
      <c r="P33" s="90" t="s">
        <v>177</v>
      </c>
      <c r="Q33" s="90"/>
      <c r="R33" s="90"/>
      <c r="S33" s="231">
        <f>COUNTA(P34:R34)/COUNTA(P33:R33)</f>
        <v>0</v>
      </c>
      <c r="T33" s="234"/>
      <c r="U33" s="228"/>
    </row>
    <row r="34" spans="1:21" ht="36.75" customHeight="1">
      <c r="A34" s="221"/>
      <c r="B34" s="266"/>
      <c r="C34" s="227"/>
      <c r="D34" s="227"/>
      <c r="E34" s="229"/>
      <c r="F34" s="227"/>
      <c r="G34" s="227"/>
      <c r="H34" s="227"/>
      <c r="I34" s="229"/>
      <c r="J34" s="229"/>
      <c r="K34" s="229"/>
      <c r="L34" s="251"/>
      <c r="M34" s="252"/>
      <c r="N34" s="236" t="s">
        <v>178</v>
      </c>
      <c r="O34" s="237"/>
      <c r="P34" s="90"/>
      <c r="Q34" s="90"/>
      <c r="R34" s="90"/>
      <c r="S34" s="250"/>
      <c r="T34" s="234"/>
      <c r="U34" s="229"/>
    </row>
    <row r="35" spans="1:21" ht="36.75" customHeight="1">
      <c r="A35" s="221"/>
      <c r="B35" s="266"/>
      <c r="C35" s="227" t="s">
        <v>237</v>
      </c>
      <c r="D35" s="227" t="s">
        <v>171</v>
      </c>
      <c r="E35" s="228" t="s">
        <v>238</v>
      </c>
      <c r="F35" s="227" t="s">
        <v>239</v>
      </c>
      <c r="G35" s="227">
        <v>24</v>
      </c>
      <c r="H35" s="230" t="s">
        <v>174</v>
      </c>
      <c r="I35" s="228">
        <v>2</v>
      </c>
      <c r="J35" s="228" t="s">
        <v>175</v>
      </c>
      <c r="K35" s="228" t="s">
        <v>176</v>
      </c>
      <c r="L35" s="238">
        <v>0.7</v>
      </c>
      <c r="M35" s="252"/>
      <c r="N35" s="253" t="s">
        <v>177</v>
      </c>
      <c r="O35" s="254"/>
      <c r="P35" s="92"/>
      <c r="Q35" s="90"/>
      <c r="R35" s="90" t="s">
        <v>177</v>
      </c>
      <c r="S35" s="231">
        <f>COUNTA(P36:R36)/COUNTA(P35:R35)</f>
        <v>0</v>
      </c>
      <c r="T35" s="234"/>
      <c r="U35" s="91"/>
    </row>
    <row r="36" spans="1:21" ht="36.75" customHeight="1">
      <c r="A36" s="221"/>
      <c r="B36" s="266"/>
      <c r="C36" s="227"/>
      <c r="D36" s="227"/>
      <c r="E36" s="229"/>
      <c r="F36" s="227"/>
      <c r="G36" s="227"/>
      <c r="H36" s="227"/>
      <c r="I36" s="229"/>
      <c r="J36" s="229"/>
      <c r="K36" s="229"/>
      <c r="L36" s="251"/>
      <c r="M36" s="252"/>
      <c r="N36" s="236" t="s">
        <v>178</v>
      </c>
      <c r="O36" s="237"/>
      <c r="P36" s="92"/>
      <c r="Q36" s="90"/>
      <c r="R36" s="90"/>
      <c r="S36" s="250"/>
      <c r="T36" s="234"/>
      <c r="U36" s="91"/>
    </row>
    <row r="37" spans="1:21" ht="36.75" customHeight="1">
      <c r="A37" s="221"/>
      <c r="B37" s="266"/>
      <c r="C37" s="227" t="s">
        <v>240</v>
      </c>
      <c r="D37" s="227" t="s">
        <v>171</v>
      </c>
      <c r="E37" s="228" t="s">
        <v>241</v>
      </c>
      <c r="F37" s="227" t="s">
        <v>242</v>
      </c>
      <c r="G37" s="271">
        <v>12</v>
      </c>
      <c r="H37" s="230" t="s">
        <v>174</v>
      </c>
      <c r="I37" s="228">
        <v>25</v>
      </c>
      <c r="J37" s="228" t="s">
        <v>218</v>
      </c>
      <c r="K37" s="228" t="s">
        <v>176</v>
      </c>
      <c r="L37" s="238">
        <v>0.7</v>
      </c>
      <c r="M37" s="252"/>
      <c r="N37" s="253" t="s">
        <v>177</v>
      </c>
      <c r="O37" s="254"/>
      <c r="P37" s="90"/>
      <c r="Q37" s="89" t="s">
        <v>177</v>
      </c>
      <c r="R37" s="90"/>
      <c r="S37" s="231">
        <f>COUNTA(P38:R38)/COUNTA(P37:R37)</f>
        <v>0</v>
      </c>
      <c r="T37" s="234"/>
      <c r="U37" s="228"/>
    </row>
    <row r="38" spans="1:21" ht="36.75" customHeight="1">
      <c r="A38" s="221"/>
      <c r="B38" s="267"/>
      <c r="C38" s="227"/>
      <c r="D38" s="227"/>
      <c r="E38" s="229"/>
      <c r="F38" s="227"/>
      <c r="G38" s="271"/>
      <c r="H38" s="227"/>
      <c r="I38" s="229"/>
      <c r="J38" s="229"/>
      <c r="K38" s="229"/>
      <c r="L38" s="251"/>
      <c r="M38" s="252"/>
      <c r="N38" s="236" t="s">
        <v>178</v>
      </c>
      <c r="O38" s="237"/>
      <c r="P38" s="90"/>
      <c r="Q38" s="90"/>
      <c r="R38" s="90"/>
      <c r="S38" s="250"/>
      <c r="T38" s="234"/>
      <c r="U38" s="229"/>
    </row>
    <row r="39" spans="1:21" ht="36.75" customHeight="1">
      <c r="A39" s="221"/>
      <c r="B39" s="268" t="s">
        <v>243</v>
      </c>
      <c r="C39" s="227" t="s">
        <v>244</v>
      </c>
      <c r="D39" s="227" t="s">
        <v>171</v>
      </c>
      <c r="E39" s="228" t="s">
        <v>245</v>
      </c>
      <c r="F39" s="227" t="s">
        <v>246</v>
      </c>
      <c r="G39" s="227">
        <v>24</v>
      </c>
      <c r="H39" s="230" t="s">
        <v>174</v>
      </c>
      <c r="I39" s="228">
        <v>2</v>
      </c>
      <c r="J39" s="228" t="s">
        <v>175</v>
      </c>
      <c r="K39" s="228" t="s">
        <v>176</v>
      </c>
      <c r="L39" s="238">
        <v>0.7</v>
      </c>
      <c r="M39" s="252"/>
      <c r="N39" s="253" t="s">
        <v>177</v>
      </c>
      <c r="O39" s="254"/>
      <c r="P39" s="90"/>
      <c r="Q39" s="90" t="s">
        <v>211</v>
      </c>
      <c r="R39" s="90"/>
      <c r="S39" s="231">
        <f>COUNTA(P40:R40)/COUNTA(P39:R39)</f>
        <v>0</v>
      </c>
      <c r="T39" s="234"/>
      <c r="U39" s="228"/>
    </row>
    <row r="40" spans="1:21" ht="36.75" customHeight="1">
      <c r="A40" s="221"/>
      <c r="B40" s="269"/>
      <c r="C40" s="227"/>
      <c r="D40" s="227"/>
      <c r="E40" s="229"/>
      <c r="F40" s="227"/>
      <c r="G40" s="227"/>
      <c r="H40" s="227"/>
      <c r="I40" s="229"/>
      <c r="J40" s="229"/>
      <c r="K40" s="229"/>
      <c r="L40" s="251"/>
      <c r="M40" s="252"/>
      <c r="N40" s="236" t="s">
        <v>178</v>
      </c>
      <c r="O40" s="237"/>
      <c r="P40" s="90"/>
      <c r="Q40" s="90"/>
      <c r="R40" s="90"/>
      <c r="S40" s="250"/>
      <c r="T40" s="234"/>
      <c r="U40" s="229"/>
    </row>
    <row r="41" spans="1:21" ht="36.75" customHeight="1">
      <c r="A41" s="221"/>
      <c r="B41" s="269"/>
      <c r="C41" s="227" t="s">
        <v>247</v>
      </c>
      <c r="D41" s="227" t="s">
        <v>171</v>
      </c>
      <c r="E41" s="228" t="s">
        <v>248</v>
      </c>
      <c r="F41" s="227" t="s">
        <v>246</v>
      </c>
      <c r="G41" s="227">
        <v>16</v>
      </c>
      <c r="H41" s="230" t="s">
        <v>174</v>
      </c>
      <c r="I41" s="228">
        <v>2</v>
      </c>
      <c r="J41" s="228" t="s">
        <v>175</v>
      </c>
      <c r="K41" s="228" t="s">
        <v>176</v>
      </c>
      <c r="L41" s="238">
        <v>0.7</v>
      </c>
      <c r="M41" s="252"/>
      <c r="N41" s="253" t="s">
        <v>177</v>
      </c>
      <c r="O41" s="254"/>
      <c r="P41" s="90"/>
      <c r="Q41" s="90"/>
      <c r="R41" s="89" t="s">
        <v>211</v>
      </c>
      <c r="S41" s="231">
        <f>COUNTA(P42:R42)/COUNTA(P41:R41)</f>
        <v>0</v>
      </c>
      <c r="T41" s="234"/>
      <c r="U41" s="91"/>
    </row>
    <row r="42" spans="1:21" ht="36.75" customHeight="1">
      <c r="A42" s="221"/>
      <c r="B42" s="269"/>
      <c r="C42" s="227"/>
      <c r="D42" s="227"/>
      <c r="E42" s="229"/>
      <c r="F42" s="227"/>
      <c r="G42" s="227"/>
      <c r="H42" s="227"/>
      <c r="I42" s="229"/>
      <c r="J42" s="229"/>
      <c r="K42" s="229"/>
      <c r="L42" s="251"/>
      <c r="M42" s="252"/>
      <c r="N42" s="236" t="s">
        <v>178</v>
      </c>
      <c r="O42" s="237"/>
      <c r="P42" s="90"/>
      <c r="Q42" s="90"/>
      <c r="R42" s="90"/>
      <c r="S42" s="250"/>
      <c r="T42" s="234"/>
      <c r="U42" s="91"/>
    </row>
    <row r="43" spans="1:21" ht="36.75" customHeight="1">
      <c r="A43" s="221"/>
      <c r="B43" s="269"/>
      <c r="C43" s="227" t="s">
        <v>249</v>
      </c>
      <c r="D43" s="227" t="s">
        <v>193</v>
      </c>
      <c r="E43" s="228" t="s">
        <v>248</v>
      </c>
      <c r="F43" s="227" t="s">
        <v>250</v>
      </c>
      <c r="G43" s="227">
        <v>16</v>
      </c>
      <c r="H43" s="230" t="s">
        <v>174</v>
      </c>
      <c r="I43" s="228">
        <v>20</v>
      </c>
      <c r="J43" s="228" t="s">
        <v>218</v>
      </c>
      <c r="K43" s="228" t="s">
        <v>176</v>
      </c>
      <c r="L43" s="238">
        <v>0.7</v>
      </c>
      <c r="M43" s="252"/>
      <c r="N43" s="253" t="s">
        <v>177</v>
      </c>
      <c r="O43" s="254"/>
      <c r="P43" s="92"/>
      <c r="Q43" s="90" t="s">
        <v>211</v>
      </c>
      <c r="R43" s="90"/>
      <c r="S43" s="231">
        <f>COUNTA(P44:R44)/COUNTA(P43:R43)</f>
        <v>0</v>
      </c>
      <c r="T43" s="234"/>
      <c r="U43" s="228"/>
    </row>
    <row r="44" spans="1:21" ht="36.75" customHeight="1">
      <c r="A44" s="221"/>
      <c r="B44" s="270"/>
      <c r="C44" s="227"/>
      <c r="D44" s="227"/>
      <c r="E44" s="229"/>
      <c r="F44" s="227"/>
      <c r="G44" s="227"/>
      <c r="H44" s="227"/>
      <c r="I44" s="229"/>
      <c r="J44" s="229"/>
      <c r="K44" s="229"/>
      <c r="L44" s="251"/>
      <c r="M44" s="252"/>
      <c r="N44" s="236" t="s">
        <v>178</v>
      </c>
      <c r="O44" s="237"/>
      <c r="P44" s="90"/>
      <c r="Q44" s="90"/>
      <c r="R44" s="90"/>
      <c r="S44" s="250"/>
      <c r="T44" s="234"/>
      <c r="U44" s="229"/>
    </row>
    <row r="45" spans="1:21" ht="36.75" customHeight="1">
      <c r="A45" s="221"/>
      <c r="B45" s="272" t="s">
        <v>251</v>
      </c>
      <c r="C45" s="228" t="s">
        <v>252</v>
      </c>
      <c r="D45" s="227" t="s">
        <v>171</v>
      </c>
      <c r="E45" s="228" t="s">
        <v>253</v>
      </c>
      <c r="F45" s="228" t="s">
        <v>254</v>
      </c>
      <c r="G45" s="228">
        <v>16</v>
      </c>
      <c r="H45" s="230" t="s">
        <v>174</v>
      </c>
      <c r="I45" s="228">
        <v>2</v>
      </c>
      <c r="J45" s="228" t="s">
        <v>175</v>
      </c>
      <c r="K45" s="228" t="s">
        <v>176</v>
      </c>
      <c r="L45" s="238">
        <v>0.7</v>
      </c>
      <c r="M45" s="240"/>
      <c r="N45" s="253" t="s">
        <v>177</v>
      </c>
      <c r="O45" s="254"/>
      <c r="P45" s="92"/>
      <c r="Q45" s="89" t="s">
        <v>177</v>
      </c>
      <c r="R45" s="90"/>
      <c r="S45" s="231">
        <f>COUNTA(P46:R46)/COUNTA(P45:R45)</f>
        <v>0</v>
      </c>
      <c r="T45" s="234"/>
      <c r="U45" s="91"/>
    </row>
    <row r="46" spans="1:21" ht="36.75" customHeight="1">
      <c r="A46" s="221"/>
      <c r="B46" s="273"/>
      <c r="C46" s="229"/>
      <c r="D46" s="227"/>
      <c r="E46" s="229"/>
      <c r="F46" s="229"/>
      <c r="G46" s="229"/>
      <c r="H46" s="227"/>
      <c r="I46" s="229"/>
      <c r="J46" s="229"/>
      <c r="K46" s="229"/>
      <c r="L46" s="251"/>
      <c r="M46" s="244"/>
      <c r="N46" s="236" t="s">
        <v>178</v>
      </c>
      <c r="O46" s="237"/>
      <c r="P46" s="92"/>
      <c r="Q46" s="90"/>
      <c r="R46" s="90"/>
      <c r="S46" s="250"/>
      <c r="T46" s="234"/>
      <c r="U46" s="91"/>
    </row>
    <row r="47" spans="1:21" ht="36.75" customHeight="1">
      <c r="A47" s="221"/>
      <c r="B47" s="273"/>
      <c r="C47" s="227" t="s">
        <v>255</v>
      </c>
      <c r="D47" s="227" t="s">
        <v>171</v>
      </c>
      <c r="E47" s="228" t="s">
        <v>253</v>
      </c>
      <c r="F47" s="227" t="s">
        <v>256</v>
      </c>
      <c r="G47" s="227">
        <v>16</v>
      </c>
      <c r="H47" s="230" t="s">
        <v>174</v>
      </c>
      <c r="I47" s="228">
        <v>2</v>
      </c>
      <c r="J47" s="228" t="s">
        <v>175</v>
      </c>
      <c r="K47" s="228" t="s">
        <v>176</v>
      </c>
      <c r="L47" s="238">
        <v>0.7</v>
      </c>
      <c r="M47" s="252"/>
      <c r="N47" s="253" t="s">
        <v>177</v>
      </c>
      <c r="O47" s="254"/>
      <c r="P47" s="92"/>
      <c r="Q47" s="90"/>
      <c r="R47" s="89" t="s">
        <v>177</v>
      </c>
      <c r="S47" s="231">
        <f>COUNTA(P48:R48)/COUNTA(P47:R47)</f>
        <v>0</v>
      </c>
      <c r="T47" s="234"/>
      <c r="U47" s="228"/>
    </row>
    <row r="48" spans="1:21" ht="60.75" customHeight="1">
      <c r="A48" s="221"/>
      <c r="B48" s="223"/>
      <c r="C48" s="227"/>
      <c r="D48" s="227"/>
      <c r="E48" s="229"/>
      <c r="F48" s="227"/>
      <c r="G48" s="227"/>
      <c r="H48" s="227"/>
      <c r="I48" s="229"/>
      <c r="J48" s="229"/>
      <c r="K48" s="229"/>
      <c r="L48" s="251"/>
      <c r="M48" s="252"/>
      <c r="N48" s="236" t="s">
        <v>178</v>
      </c>
      <c r="O48" s="237"/>
      <c r="P48" s="90"/>
      <c r="Q48" s="90"/>
      <c r="R48" s="90"/>
      <c r="S48" s="250"/>
      <c r="T48" s="234"/>
      <c r="U48" s="229"/>
    </row>
    <row r="49" spans="1:21" ht="60.75" customHeight="1">
      <c r="A49" s="221"/>
      <c r="B49" s="274" t="s">
        <v>257</v>
      </c>
      <c r="C49" s="228" t="s">
        <v>258</v>
      </c>
      <c r="D49" s="227" t="s">
        <v>171</v>
      </c>
      <c r="E49" s="228" t="s">
        <v>259</v>
      </c>
      <c r="F49" s="228" t="s">
        <v>260</v>
      </c>
      <c r="G49" s="228">
        <v>4</v>
      </c>
      <c r="H49" s="230" t="s">
        <v>174</v>
      </c>
      <c r="I49" s="228">
        <v>20</v>
      </c>
      <c r="J49" s="228" t="s">
        <v>261</v>
      </c>
      <c r="K49" s="228" t="s">
        <v>176</v>
      </c>
      <c r="L49" s="238">
        <v>0.7</v>
      </c>
      <c r="M49" s="240"/>
      <c r="N49" s="253" t="s">
        <v>177</v>
      </c>
      <c r="O49" s="254"/>
      <c r="P49" s="90"/>
      <c r="Q49" s="89" t="s">
        <v>177</v>
      </c>
      <c r="R49" s="90"/>
      <c r="S49" s="231"/>
      <c r="T49" s="234"/>
      <c r="U49" s="91"/>
    </row>
    <row r="50" spans="1:21" ht="60.75" customHeight="1">
      <c r="A50" s="221"/>
      <c r="B50" s="275"/>
      <c r="C50" s="229"/>
      <c r="D50" s="227"/>
      <c r="E50" s="229"/>
      <c r="F50" s="229"/>
      <c r="G50" s="229"/>
      <c r="H50" s="227"/>
      <c r="I50" s="229"/>
      <c r="J50" s="229"/>
      <c r="K50" s="229"/>
      <c r="L50" s="251"/>
      <c r="M50" s="244"/>
      <c r="N50" s="236" t="s">
        <v>178</v>
      </c>
      <c r="O50" s="237"/>
      <c r="P50" s="90"/>
      <c r="R50" s="90"/>
      <c r="S50" s="250"/>
      <c r="T50" s="234"/>
      <c r="U50" s="91"/>
    </row>
    <row r="51" spans="1:21" ht="60" customHeight="1">
      <c r="A51" s="221"/>
      <c r="B51" s="275"/>
      <c r="C51" s="227" t="s">
        <v>262</v>
      </c>
      <c r="D51" s="227" t="s">
        <v>171</v>
      </c>
      <c r="E51" s="228" t="s">
        <v>259</v>
      </c>
      <c r="F51" s="227" t="s">
        <v>263</v>
      </c>
      <c r="G51" s="227">
        <v>4</v>
      </c>
      <c r="H51" s="230" t="s">
        <v>174</v>
      </c>
      <c r="I51" s="228">
        <v>30</v>
      </c>
      <c r="J51" s="228" t="s">
        <v>264</v>
      </c>
      <c r="K51" s="228" t="s">
        <v>176</v>
      </c>
      <c r="L51" s="238">
        <v>0.7</v>
      </c>
      <c r="M51" s="252"/>
      <c r="N51" s="253" t="s">
        <v>177</v>
      </c>
      <c r="O51" s="254"/>
      <c r="P51" s="90" t="s">
        <v>177</v>
      </c>
      <c r="Q51" s="90"/>
      <c r="R51" s="90"/>
      <c r="S51" s="231">
        <f>COUNTA(P52:R52)/COUNTA(P51:R51)</f>
        <v>0</v>
      </c>
      <c r="T51" s="234"/>
      <c r="U51" s="228"/>
    </row>
    <row r="52" spans="1:21" ht="89.25" customHeight="1">
      <c r="A52" s="221"/>
      <c r="B52" s="276"/>
      <c r="C52" s="227"/>
      <c r="D52" s="227"/>
      <c r="E52" s="229"/>
      <c r="F52" s="227"/>
      <c r="G52" s="227"/>
      <c r="H52" s="227"/>
      <c r="I52" s="229"/>
      <c r="J52" s="229"/>
      <c r="K52" s="229"/>
      <c r="L52" s="251"/>
      <c r="M52" s="252"/>
      <c r="N52" s="236" t="s">
        <v>178</v>
      </c>
      <c r="O52" s="237"/>
      <c r="P52" s="90"/>
      <c r="Q52" s="90"/>
      <c r="R52" s="90"/>
      <c r="S52" s="250"/>
      <c r="T52" s="234"/>
      <c r="U52" s="229"/>
    </row>
    <row r="53" spans="1:21" ht="78.75" customHeight="1">
      <c r="A53" s="221"/>
      <c r="B53" s="263" t="s">
        <v>265</v>
      </c>
      <c r="C53" s="227" t="s">
        <v>266</v>
      </c>
      <c r="D53" s="228" t="s">
        <v>205</v>
      </c>
      <c r="E53" s="228" t="s">
        <v>267</v>
      </c>
      <c r="F53" s="227" t="s">
        <v>268</v>
      </c>
      <c r="G53" s="227">
        <v>24</v>
      </c>
      <c r="H53" s="230" t="s">
        <v>174</v>
      </c>
      <c r="I53" s="228">
        <v>2</v>
      </c>
      <c r="J53" s="228" t="s">
        <v>269</v>
      </c>
      <c r="K53" s="228" t="s">
        <v>176</v>
      </c>
      <c r="L53" s="238">
        <v>0.7</v>
      </c>
      <c r="M53" s="252"/>
      <c r="N53" s="253" t="s">
        <v>177</v>
      </c>
      <c r="O53" s="254"/>
      <c r="P53" s="92" t="s">
        <v>177</v>
      </c>
      <c r="Q53" s="90"/>
      <c r="R53" s="90"/>
      <c r="S53" s="231">
        <f>COUNTA(P54:R54)/COUNTA(P53:R53)</f>
        <v>0</v>
      </c>
      <c r="T53" s="234"/>
      <c r="U53" s="228"/>
    </row>
    <row r="54" spans="1:21" ht="84" customHeight="1">
      <c r="A54" s="221"/>
      <c r="B54" s="264"/>
      <c r="C54" s="227"/>
      <c r="D54" s="229"/>
      <c r="E54" s="229"/>
      <c r="F54" s="227"/>
      <c r="G54" s="227"/>
      <c r="H54" s="227"/>
      <c r="I54" s="229"/>
      <c r="J54" s="229"/>
      <c r="K54" s="229"/>
      <c r="L54" s="251"/>
      <c r="M54" s="252"/>
      <c r="N54" s="236" t="s">
        <v>178</v>
      </c>
      <c r="O54" s="237"/>
      <c r="P54" s="90"/>
      <c r="Q54" s="90"/>
      <c r="R54" s="90"/>
      <c r="S54" s="250"/>
      <c r="T54" s="234"/>
      <c r="U54" s="229"/>
    </row>
    <row r="55" spans="1:21" ht="54" customHeight="1">
      <c r="A55" s="221"/>
      <c r="B55" s="245" t="s">
        <v>270</v>
      </c>
      <c r="C55" s="227" t="s">
        <v>271</v>
      </c>
      <c r="D55" s="227" t="s">
        <v>171</v>
      </c>
      <c r="E55" s="228" t="s">
        <v>272</v>
      </c>
      <c r="F55" s="227" t="s">
        <v>273</v>
      </c>
      <c r="G55" s="227">
        <v>16</v>
      </c>
      <c r="H55" s="230" t="s">
        <v>174</v>
      </c>
      <c r="I55" s="228">
        <v>20</v>
      </c>
      <c r="J55" s="228" t="s">
        <v>190</v>
      </c>
      <c r="K55" s="228" t="s">
        <v>176</v>
      </c>
      <c r="L55" s="238">
        <v>0.7</v>
      </c>
      <c r="M55" s="252"/>
      <c r="N55" s="253" t="s">
        <v>177</v>
      </c>
      <c r="O55" s="254"/>
      <c r="P55" s="90" t="s">
        <v>177</v>
      </c>
      <c r="Q55" s="90"/>
      <c r="R55" s="90"/>
      <c r="S55" s="231">
        <f>COUNTA(P56:R56)/COUNTA(P55:R55)</f>
        <v>0</v>
      </c>
      <c r="T55" s="234"/>
      <c r="U55" s="228"/>
    </row>
    <row r="56" spans="1:21" ht="48.6" customHeight="1">
      <c r="A56" s="221"/>
      <c r="B56" s="246"/>
      <c r="C56" s="227"/>
      <c r="D56" s="227"/>
      <c r="E56" s="229"/>
      <c r="F56" s="227"/>
      <c r="G56" s="227"/>
      <c r="H56" s="227"/>
      <c r="I56" s="229"/>
      <c r="J56" s="229"/>
      <c r="K56" s="229"/>
      <c r="L56" s="251"/>
      <c r="M56" s="252"/>
      <c r="N56" s="236" t="s">
        <v>178</v>
      </c>
      <c r="O56" s="237"/>
      <c r="P56" s="90"/>
      <c r="Q56" s="90"/>
      <c r="R56" s="90"/>
      <c r="S56" s="250"/>
      <c r="T56" s="234"/>
      <c r="U56" s="229"/>
    </row>
    <row r="57" spans="1:21" ht="36.75" customHeight="1">
      <c r="A57" s="221"/>
      <c r="B57" s="246"/>
      <c r="C57" s="227" t="s">
        <v>274</v>
      </c>
      <c r="D57" s="227" t="s">
        <v>275</v>
      </c>
      <c r="E57" s="228" t="s">
        <v>272</v>
      </c>
      <c r="F57" s="227" t="s">
        <v>276</v>
      </c>
      <c r="G57" s="227">
        <v>16</v>
      </c>
      <c r="H57" s="230" t="s">
        <v>174</v>
      </c>
      <c r="I57" s="228">
        <v>15</v>
      </c>
      <c r="J57" s="228" t="s">
        <v>190</v>
      </c>
      <c r="K57" s="228" t="s">
        <v>176</v>
      </c>
      <c r="L57" s="238">
        <v>0.7</v>
      </c>
      <c r="M57" s="252"/>
      <c r="N57" s="253" t="s">
        <v>177</v>
      </c>
      <c r="O57" s="254"/>
      <c r="P57" s="90"/>
      <c r="Q57" s="89" t="s">
        <v>177</v>
      </c>
      <c r="R57" s="90"/>
      <c r="S57" s="231">
        <f>COUNTA(P58:R58)/COUNTA(P57:R57)</f>
        <v>0</v>
      </c>
      <c r="T57" s="234"/>
      <c r="U57" s="228"/>
    </row>
    <row r="58" spans="1:21" ht="36.75" customHeight="1">
      <c r="A58" s="221"/>
      <c r="B58" s="246"/>
      <c r="C58" s="227"/>
      <c r="D58" s="227"/>
      <c r="E58" s="229"/>
      <c r="F58" s="227"/>
      <c r="G58" s="227"/>
      <c r="H58" s="227"/>
      <c r="I58" s="229"/>
      <c r="J58" s="229"/>
      <c r="K58" s="229"/>
      <c r="L58" s="251"/>
      <c r="M58" s="252"/>
      <c r="N58" s="236" t="s">
        <v>178</v>
      </c>
      <c r="O58" s="237"/>
      <c r="P58" s="90"/>
      <c r="Q58" s="90"/>
      <c r="R58" s="90"/>
      <c r="S58" s="250"/>
      <c r="T58" s="234"/>
      <c r="U58" s="229"/>
    </row>
    <row r="59" spans="1:21" ht="36.75" customHeight="1">
      <c r="A59" s="221"/>
      <c r="B59" s="258" t="s">
        <v>277</v>
      </c>
      <c r="C59" s="227" t="s">
        <v>278</v>
      </c>
      <c r="D59" s="227" t="s">
        <v>221</v>
      </c>
      <c r="E59" s="228" t="s">
        <v>279</v>
      </c>
      <c r="F59" s="227" t="s">
        <v>280</v>
      </c>
      <c r="G59" s="227">
        <v>24</v>
      </c>
      <c r="H59" s="230" t="s">
        <v>174</v>
      </c>
      <c r="I59" s="228">
        <v>2</v>
      </c>
      <c r="J59" s="228" t="s">
        <v>175</v>
      </c>
      <c r="K59" s="228" t="s">
        <v>176</v>
      </c>
      <c r="L59" s="238">
        <v>0.7</v>
      </c>
      <c r="M59" s="252"/>
      <c r="N59" s="253" t="s">
        <v>177</v>
      </c>
      <c r="O59" s="254"/>
      <c r="P59" s="92" t="s">
        <v>177</v>
      </c>
      <c r="Q59" s="90"/>
      <c r="R59" s="90"/>
      <c r="S59" s="231">
        <f>COUNTA(P60:R60)/COUNTA(P59:R59)</f>
        <v>0</v>
      </c>
      <c r="T59" s="234"/>
      <c r="U59" s="228"/>
    </row>
    <row r="60" spans="1:21" ht="36.75" customHeight="1">
      <c r="A60" s="221"/>
      <c r="B60" s="259"/>
      <c r="C60" s="227"/>
      <c r="D60" s="227"/>
      <c r="E60" s="229"/>
      <c r="F60" s="227"/>
      <c r="G60" s="227"/>
      <c r="H60" s="227"/>
      <c r="I60" s="229"/>
      <c r="J60" s="229"/>
      <c r="K60" s="229"/>
      <c r="L60" s="251"/>
      <c r="M60" s="252"/>
      <c r="N60" s="236" t="s">
        <v>178</v>
      </c>
      <c r="O60" s="237"/>
      <c r="P60" s="90"/>
      <c r="Q60" s="90"/>
      <c r="R60" s="90"/>
      <c r="S60" s="250"/>
      <c r="T60" s="234"/>
      <c r="U60" s="229"/>
    </row>
    <row r="61" spans="1:21" ht="36.75" customHeight="1">
      <c r="A61" s="221"/>
      <c r="B61" s="259"/>
      <c r="C61" s="227" t="s">
        <v>281</v>
      </c>
      <c r="D61" s="227" t="s">
        <v>171</v>
      </c>
      <c r="E61" s="227" t="s">
        <v>282</v>
      </c>
      <c r="F61" s="227" t="s">
        <v>283</v>
      </c>
      <c r="G61" s="227">
        <v>16</v>
      </c>
      <c r="H61" s="230" t="s">
        <v>174</v>
      </c>
      <c r="I61" s="228">
        <v>2</v>
      </c>
      <c r="J61" s="228" t="s">
        <v>175</v>
      </c>
      <c r="K61" s="228" t="s">
        <v>176</v>
      </c>
      <c r="L61" s="238">
        <v>0.7</v>
      </c>
      <c r="M61" s="252"/>
      <c r="N61" s="253" t="s">
        <v>177</v>
      </c>
      <c r="O61" s="254"/>
      <c r="P61" s="92" t="s">
        <v>177</v>
      </c>
      <c r="Q61" s="90"/>
      <c r="R61" s="90"/>
      <c r="S61" s="231">
        <f>COUNTA(P72:R72)/COUNTA(P61:R61)</f>
        <v>0</v>
      </c>
      <c r="T61" s="234"/>
      <c r="U61" s="91"/>
    </row>
    <row r="62" spans="1:21" ht="36.75" customHeight="1">
      <c r="A62" s="221"/>
      <c r="B62" s="259"/>
      <c r="C62" s="227"/>
      <c r="D62" s="227"/>
      <c r="E62" s="227"/>
      <c r="F62" s="227"/>
      <c r="G62" s="227"/>
      <c r="H62" s="227"/>
      <c r="I62" s="229"/>
      <c r="J62" s="229"/>
      <c r="K62" s="229"/>
      <c r="L62" s="251"/>
      <c r="M62" s="252"/>
      <c r="N62" s="236" t="s">
        <v>178</v>
      </c>
      <c r="O62" s="237"/>
      <c r="P62" s="92"/>
      <c r="Q62" s="90"/>
      <c r="R62" s="90"/>
      <c r="S62" s="250"/>
      <c r="T62" s="234"/>
      <c r="U62" s="91"/>
    </row>
    <row r="63" spans="1:21" ht="36.75" customHeight="1">
      <c r="A63" s="221"/>
      <c r="B63" s="259"/>
      <c r="C63" s="227" t="s">
        <v>284</v>
      </c>
      <c r="D63" s="227" t="s">
        <v>221</v>
      </c>
      <c r="E63" s="228" t="s">
        <v>279</v>
      </c>
      <c r="F63" s="227" t="s">
        <v>285</v>
      </c>
      <c r="G63" s="227">
        <v>24</v>
      </c>
      <c r="H63" s="230" t="s">
        <v>174</v>
      </c>
      <c r="I63" s="228">
        <v>2</v>
      </c>
      <c r="J63" s="228" t="s">
        <v>175</v>
      </c>
      <c r="K63" s="228" t="s">
        <v>176</v>
      </c>
      <c r="L63" s="238">
        <v>0.7</v>
      </c>
      <c r="M63" s="252"/>
      <c r="N63" s="253" t="s">
        <v>177</v>
      </c>
      <c r="O63" s="254"/>
      <c r="P63" s="92"/>
      <c r="Q63" s="90"/>
      <c r="R63" s="90" t="s">
        <v>177</v>
      </c>
      <c r="S63" s="231">
        <f t="shared" ref="S63" si="0">COUNTA(P74:R74)/COUNTA(P63:R63)</f>
        <v>0</v>
      </c>
      <c r="T63" s="234"/>
      <c r="U63" s="91"/>
    </row>
    <row r="64" spans="1:21" ht="36.75" customHeight="1">
      <c r="A64" s="221"/>
      <c r="B64" s="259"/>
      <c r="C64" s="227"/>
      <c r="D64" s="227"/>
      <c r="E64" s="229"/>
      <c r="F64" s="227"/>
      <c r="G64" s="227"/>
      <c r="H64" s="227"/>
      <c r="I64" s="229"/>
      <c r="J64" s="229"/>
      <c r="K64" s="229"/>
      <c r="L64" s="251"/>
      <c r="M64" s="252"/>
      <c r="N64" s="236" t="s">
        <v>178</v>
      </c>
      <c r="O64" s="237"/>
      <c r="P64" s="92"/>
      <c r="Q64" s="90"/>
      <c r="R64" s="90"/>
      <c r="S64" s="250"/>
      <c r="T64" s="234"/>
      <c r="U64" s="91"/>
    </row>
    <row r="65" spans="1:21" ht="36.6" customHeight="1">
      <c r="A65" s="221"/>
      <c r="B65" s="259"/>
      <c r="C65" s="227" t="s">
        <v>286</v>
      </c>
      <c r="D65" s="227" t="s">
        <v>221</v>
      </c>
      <c r="E65" s="228" t="s">
        <v>279</v>
      </c>
      <c r="F65" s="227" t="s">
        <v>287</v>
      </c>
      <c r="G65" s="227">
        <v>24</v>
      </c>
      <c r="H65" s="230" t="s">
        <v>174</v>
      </c>
      <c r="I65" s="228">
        <v>5</v>
      </c>
      <c r="J65" s="228" t="s">
        <v>288</v>
      </c>
      <c r="K65" s="228" t="s">
        <v>289</v>
      </c>
      <c r="L65" s="238">
        <v>0.7</v>
      </c>
      <c r="M65" s="252"/>
      <c r="N65" s="253" t="s">
        <v>177</v>
      </c>
      <c r="O65" s="254"/>
      <c r="P65" s="92" t="s">
        <v>177</v>
      </c>
      <c r="Q65" s="90"/>
      <c r="R65" s="90"/>
      <c r="S65" s="231">
        <f t="shared" ref="S65" si="1">COUNTA(P76:R76)/COUNTA(P65:R65)</f>
        <v>0</v>
      </c>
      <c r="T65" s="234"/>
      <c r="U65" s="228"/>
    </row>
    <row r="66" spans="1:21" ht="36.6" customHeight="1">
      <c r="A66" s="221"/>
      <c r="B66" s="260"/>
      <c r="C66" s="227"/>
      <c r="D66" s="227"/>
      <c r="E66" s="229"/>
      <c r="F66" s="227"/>
      <c r="G66" s="227"/>
      <c r="H66" s="227"/>
      <c r="I66" s="229"/>
      <c r="J66" s="229"/>
      <c r="K66" s="229"/>
      <c r="L66" s="251"/>
      <c r="M66" s="252"/>
      <c r="N66" s="236" t="s">
        <v>178</v>
      </c>
      <c r="O66" s="237"/>
      <c r="P66" s="90"/>
      <c r="Q66" s="90"/>
      <c r="R66" s="90"/>
      <c r="S66" s="250"/>
      <c r="T66" s="234"/>
      <c r="U66" s="229"/>
    </row>
    <row r="67" spans="1:21" ht="36.6" customHeight="1">
      <c r="A67" s="221"/>
      <c r="B67" s="261" t="s">
        <v>290</v>
      </c>
      <c r="C67" s="227" t="s">
        <v>291</v>
      </c>
      <c r="D67" s="227" t="s">
        <v>171</v>
      </c>
      <c r="E67" s="228" t="s">
        <v>292</v>
      </c>
      <c r="F67" s="227" t="s">
        <v>293</v>
      </c>
      <c r="G67" s="227">
        <v>24</v>
      </c>
      <c r="H67" s="230" t="s">
        <v>174</v>
      </c>
      <c r="I67" s="228">
        <v>1</v>
      </c>
      <c r="J67" s="228" t="s">
        <v>175</v>
      </c>
      <c r="K67" s="228" t="s">
        <v>176</v>
      </c>
      <c r="L67" s="238">
        <v>0.7</v>
      </c>
      <c r="M67" s="252"/>
      <c r="N67" s="253" t="s">
        <v>177</v>
      </c>
      <c r="O67" s="254"/>
      <c r="Q67" s="92" t="s">
        <v>177</v>
      </c>
      <c r="R67" s="90"/>
      <c r="S67" s="231">
        <f>COUNTA(P78:R78)/COUNTA(Q67:R67)</f>
        <v>0</v>
      </c>
      <c r="T67" s="234"/>
      <c r="U67" s="91"/>
    </row>
    <row r="68" spans="1:21" ht="36.6" customHeight="1">
      <c r="A68" s="221"/>
      <c r="B68" s="262"/>
      <c r="C68" s="227"/>
      <c r="D68" s="227"/>
      <c r="E68" s="229"/>
      <c r="F68" s="227"/>
      <c r="G68" s="227"/>
      <c r="H68" s="227"/>
      <c r="I68" s="229"/>
      <c r="J68" s="229"/>
      <c r="K68" s="229"/>
      <c r="L68" s="251"/>
      <c r="M68" s="252"/>
      <c r="N68" s="236" t="s">
        <v>178</v>
      </c>
      <c r="O68" s="237"/>
      <c r="P68" s="90"/>
      <c r="Q68" s="90"/>
      <c r="R68" s="90"/>
      <c r="S68" s="250"/>
      <c r="T68" s="234"/>
      <c r="U68" s="91"/>
    </row>
    <row r="69" spans="1:21" ht="36.6" customHeight="1">
      <c r="A69" s="221"/>
      <c r="B69" s="262"/>
      <c r="C69" s="278" t="s">
        <v>294</v>
      </c>
      <c r="D69" s="227" t="s">
        <v>171</v>
      </c>
      <c r="E69" s="228" t="s">
        <v>295</v>
      </c>
      <c r="F69" s="228" t="s">
        <v>296</v>
      </c>
      <c r="G69" s="228">
        <v>4</v>
      </c>
      <c r="H69" s="228" t="s">
        <v>297</v>
      </c>
      <c r="I69" s="280" t="s">
        <v>298</v>
      </c>
      <c r="J69" s="227" t="s">
        <v>299</v>
      </c>
      <c r="K69" s="228" t="s">
        <v>176</v>
      </c>
      <c r="L69" s="238">
        <v>0.7</v>
      </c>
      <c r="M69" s="240"/>
      <c r="N69" s="253" t="s">
        <v>177</v>
      </c>
      <c r="O69" s="254"/>
      <c r="P69" s="90"/>
      <c r="Q69" s="89" t="s">
        <v>177</v>
      </c>
      <c r="R69" s="90"/>
      <c r="S69" s="93"/>
      <c r="T69" s="234"/>
      <c r="U69" s="91"/>
    </row>
    <row r="70" spans="1:21" ht="36.6" customHeight="1">
      <c r="A70" s="221"/>
      <c r="B70" s="262"/>
      <c r="C70" s="279"/>
      <c r="D70" s="227"/>
      <c r="E70" s="229"/>
      <c r="F70" s="229"/>
      <c r="G70" s="229"/>
      <c r="H70" s="229"/>
      <c r="I70" s="281"/>
      <c r="J70" s="227"/>
      <c r="K70" s="229"/>
      <c r="L70" s="251"/>
      <c r="M70" s="244"/>
      <c r="N70" s="236" t="s">
        <v>178</v>
      </c>
      <c r="O70" s="237"/>
      <c r="P70" s="90"/>
      <c r="Q70" s="90"/>
      <c r="R70" s="90"/>
      <c r="S70" s="93"/>
      <c r="T70" s="234"/>
      <c r="U70" s="91"/>
    </row>
    <row r="71" spans="1:21" ht="60.6" customHeight="1">
      <c r="A71" s="221"/>
      <c r="B71" s="262"/>
      <c r="C71" s="227" t="s">
        <v>300</v>
      </c>
      <c r="D71" s="228" t="s">
        <v>205</v>
      </c>
      <c r="E71" s="228" t="s">
        <v>301</v>
      </c>
      <c r="F71" s="227" t="s">
        <v>302</v>
      </c>
      <c r="G71" s="227">
        <v>4</v>
      </c>
      <c r="H71" s="230" t="s">
        <v>174</v>
      </c>
      <c r="I71" s="280" t="s">
        <v>298</v>
      </c>
      <c r="J71" s="228" t="s">
        <v>190</v>
      </c>
      <c r="K71" s="228" t="s">
        <v>176</v>
      </c>
      <c r="L71" s="238">
        <v>0.7</v>
      </c>
      <c r="M71" s="252"/>
      <c r="N71" s="253" t="s">
        <v>177</v>
      </c>
      <c r="O71" s="254"/>
      <c r="P71" s="90"/>
      <c r="Q71" s="89" t="s">
        <v>177</v>
      </c>
      <c r="R71" s="90"/>
      <c r="S71" s="231">
        <f>COUNTA(P72:R72)/COUNTA(P71:R71)</f>
        <v>0</v>
      </c>
      <c r="T71" s="234"/>
      <c r="U71" s="228"/>
    </row>
    <row r="72" spans="1:21" ht="60.6" customHeight="1">
      <c r="A72" s="221"/>
      <c r="B72" s="277"/>
      <c r="C72" s="227"/>
      <c r="D72" s="229"/>
      <c r="E72" s="229"/>
      <c r="F72" s="227"/>
      <c r="G72" s="227"/>
      <c r="H72" s="227"/>
      <c r="I72" s="281"/>
      <c r="J72" s="229"/>
      <c r="K72" s="229"/>
      <c r="L72" s="251"/>
      <c r="M72" s="252"/>
      <c r="N72" s="236" t="s">
        <v>178</v>
      </c>
      <c r="O72" s="237"/>
      <c r="P72" s="90"/>
      <c r="Q72" s="90"/>
      <c r="R72" s="90"/>
      <c r="S72" s="250"/>
      <c r="T72" s="234"/>
      <c r="U72" s="229"/>
    </row>
    <row r="73" spans="1:21" ht="36.75" customHeight="1">
      <c r="A73" s="282" t="s">
        <v>303</v>
      </c>
      <c r="B73" s="283"/>
      <c r="C73" s="288" t="s">
        <v>304</v>
      </c>
      <c r="D73" s="227" t="s">
        <v>229</v>
      </c>
      <c r="E73" s="228" t="s">
        <v>295</v>
      </c>
      <c r="F73" s="228" t="s">
        <v>305</v>
      </c>
      <c r="G73" s="228">
        <v>4</v>
      </c>
      <c r="H73" s="228" t="s">
        <v>297</v>
      </c>
      <c r="I73" s="280" t="s">
        <v>298</v>
      </c>
      <c r="J73" s="227" t="s">
        <v>299</v>
      </c>
      <c r="K73" s="228" t="s">
        <v>176</v>
      </c>
      <c r="L73" s="238">
        <v>0.7</v>
      </c>
      <c r="M73" s="252"/>
      <c r="N73" s="253" t="s">
        <v>177</v>
      </c>
      <c r="O73" s="254"/>
      <c r="P73" s="90" t="s">
        <v>177</v>
      </c>
      <c r="Q73" s="89" t="s">
        <v>177</v>
      </c>
      <c r="R73" s="90"/>
      <c r="S73" s="231">
        <f>COUNTA(P74:R74)/COUNTA(P73:R73)</f>
        <v>0</v>
      </c>
      <c r="T73" s="234"/>
      <c r="U73" s="228"/>
    </row>
    <row r="74" spans="1:21" ht="36.75" customHeight="1">
      <c r="A74" s="284"/>
      <c r="B74" s="285"/>
      <c r="C74" s="289"/>
      <c r="D74" s="227"/>
      <c r="E74" s="229"/>
      <c r="F74" s="229"/>
      <c r="G74" s="229"/>
      <c r="H74" s="229"/>
      <c r="I74" s="281"/>
      <c r="J74" s="227"/>
      <c r="K74" s="229"/>
      <c r="L74" s="251"/>
      <c r="M74" s="252"/>
      <c r="N74" s="236" t="s">
        <v>178</v>
      </c>
      <c r="O74" s="237"/>
      <c r="P74" s="90"/>
      <c r="Q74" s="90"/>
      <c r="R74" s="90"/>
      <c r="S74" s="250"/>
      <c r="T74" s="234"/>
      <c r="U74" s="229"/>
    </row>
    <row r="75" spans="1:21" ht="36.75" customHeight="1">
      <c r="A75" s="284"/>
      <c r="B75" s="285"/>
      <c r="C75" s="288" t="s">
        <v>306</v>
      </c>
      <c r="D75" s="227" t="s">
        <v>171</v>
      </c>
      <c r="E75" s="228" t="s">
        <v>295</v>
      </c>
      <c r="F75" s="228" t="s">
        <v>307</v>
      </c>
      <c r="G75" s="228">
        <v>2</v>
      </c>
      <c r="H75" s="228" t="s">
        <v>297</v>
      </c>
      <c r="I75" s="280" t="s">
        <v>298</v>
      </c>
      <c r="J75" s="227" t="s">
        <v>299</v>
      </c>
      <c r="K75" s="228" t="s">
        <v>176</v>
      </c>
      <c r="L75" s="238">
        <v>0.7</v>
      </c>
      <c r="M75" s="252"/>
      <c r="N75" s="253" t="s">
        <v>177</v>
      </c>
      <c r="O75" s="254"/>
      <c r="P75" s="92"/>
      <c r="Q75" s="90"/>
      <c r="R75" s="90" t="s">
        <v>177</v>
      </c>
      <c r="S75" s="231">
        <f>COUNTA(P76:R76)/COUNTA(P75:R75)</f>
        <v>0</v>
      </c>
      <c r="T75" s="234"/>
      <c r="U75" s="228"/>
    </row>
    <row r="76" spans="1:21" ht="36.75" customHeight="1">
      <c r="A76" s="284"/>
      <c r="B76" s="285"/>
      <c r="C76" s="289"/>
      <c r="D76" s="227"/>
      <c r="E76" s="229"/>
      <c r="F76" s="229"/>
      <c r="G76" s="229"/>
      <c r="H76" s="229"/>
      <c r="I76" s="281"/>
      <c r="J76" s="227"/>
      <c r="K76" s="229"/>
      <c r="L76" s="251"/>
      <c r="M76" s="252"/>
      <c r="N76" s="236" t="s">
        <v>178</v>
      </c>
      <c r="O76" s="237"/>
      <c r="P76" s="90"/>
      <c r="Q76" s="90"/>
      <c r="R76" s="90"/>
      <c r="S76" s="250"/>
      <c r="T76" s="234"/>
      <c r="U76" s="229"/>
    </row>
    <row r="77" spans="1:21" ht="36.75" customHeight="1">
      <c r="A77" s="284"/>
      <c r="B77" s="285"/>
      <c r="C77" s="288" t="s">
        <v>308</v>
      </c>
      <c r="D77" s="227" t="s">
        <v>171</v>
      </c>
      <c r="E77" s="228" t="s">
        <v>309</v>
      </c>
      <c r="F77" s="228" t="s">
        <v>310</v>
      </c>
      <c r="G77" s="228">
        <v>2</v>
      </c>
      <c r="H77" s="228" t="s">
        <v>311</v>
      </c>
      <c r="I77" s="228" t="s">
        <v>312</v>
      </c>
      <c r="J77" s="227" t="s">
        <v>313</v>
      </c>
      <c r="K77" s="228" t="s">
        <v>176</v>
      </c>
      <c r="L77" s="238">
        <v>0.7</v>
      </c>
      <c r="M77" s="252"/>
      <c r="N77" s="253" t="s">
        <v>177</v>
      </c>
      <c r="O77" s="254"/>
      <c r="P77" s="92"/>
      <c r="Q77" s="90" t="s">
        <v>177</v>
      </c>
      <c r="R77" s="90"/>
      <c r="S77" s="231">
        <f>COUNTA(P78:R78)/COUNTA(P77:R77)</f>
        <v>0</v>
      </c>
      <c r="T77" s="234"/>
      <c r="U77" s="228"/>
    </row>
    <row r="78" spans="1:21" ht="36.75" customHeight="1">
      <c r="A78" s="284"/>
      <c r="B78" s="285"/>
      <c r="C78" s="289"/>
      <c r="D78" s="227"/>
      <c r="E78" s="229"/>
      <c r="F78" s="229"/>
      <c r="G78" s="229"/>
      <c r="H78" s="229"/>
      <c r="I78" s="229"/>
      <c r="J78" s="227"/>
      <c r="K78" s="229"/>
      <c r="L78" s="251"/>
      <c r="M78" s="252"/>
      <c r="N78" s="236" t="s">
        <v>178</v>
      </c>
      <c r="O78" s="237"/>
      <c r="P78" s="90"/>
      <c r="Q78" s="90"/>
      <c r="R78" s="90"/>
      <c r="S78" s="250"/>
      <c r="T78" s="234"/>
      <c r="U78" s="229"/>
    </row>
    <row r="79" spans="1:21" ht="36.75" customHeight="1">
      <c r="A79" s="284"/>
      <c r="B79" s="285"/>
      <c r="C79" s="288" t="s">
        <v>314</v>
      </c>
      <c r="D79" s="227" t="s">
        <v>315</v>
      </c>
      <c r="E79" s="228" t="s">
        <v>316</v>
      </c>
      <c r="F79" s="228" t="s">
        <v>317</v>
      </c>
      <c r="G79" s="228">
        <v>2</v>
      </c>
      <c r="H79" s="230" t="s">
        <v>174</v>
      </c>
      <c r="I79" s="228" t="s">
        <v>318</v>
      </c>
      <c r="J79" s="227" t="s">
        <v>299</v>
      </c>
      <c r="K79" s="228" t="s">
        <v>176</v>
      </c>
      <c r="L79" s="238">
        <v>0.7</v>
      </c>
      <c r="M79" s="252"/>
      <c r="N79" s="253" t="s">
        <v>177</v>
      </c>
      <c r="O79" s="254"/>
      <c r="P79" s="92"/>
      <c r="Q79" s="90" t="s">
        <v>177</v>
      </c>
      <c r="R79" s="90"/>
      <c r="S79" s="231">
        <f>COUNTA(P80:R80)/COUNTA(P79:R79)</f>
        <v>0</v>
      </c>
      <c r="T79" s="234"/>
      <c r="U79" s="228"/>
    </row>
    <row r="80" spans="1:21" ht="36.75" customHeight="1">
      <c r="A80" s="284"/>
      <c r="B80" s="285"/>
      <c r="C80" s="289"/>
      <c r="D80" s="227"/>
      <c r="E80" s="229"/>
      <c r="F80" s="229"/>
      <c r="G80" s="229"/>
      <c r="H80" s="227"/>
      <c r="I80" s="229"/>
      <c r="J80" s="227"/>
      <c r="K80" s="229"/>
      <c r="L80" s="251"/>
      <c r="M80" s="252"/>
      <c r="N80" s="236" t="s">
        <v>178</v>
      </c>
      <c r="O80" s="237"/>
      <c r="P80" s="90"/>
      <c r="Q80" s="90"/>
      <c r="R80" s="90"/>
      <c r="S80" s="250"/>
      <c r="T80" s="234"/>
      <c r="U80" s="229"/>
    </row>
    <row r="81" spans="1:21" ht="36.75" customHeight="1">
      <c r="A81" s="284"/>
      <c r="B81" s="285"/>
      <c r="C81" s="288" t="s">
        <v>319</v>
      </c>
      <c r="D81" s="227" t="s">
        <v>171</v>
      </c>
      <c r="E81" s="228" t="s">
        <v>295</v>
      </c>
      <c r="F81" s="228" t="s">
        <v>320</v>
      </c>
      <c r="G81" s="228">
        <v>2</v>
      </c>
      <c r="H81" s="228" t="s">
        <v>297</v>
      </c>
      <c r="I81" s="280" t="s">
        <v>298</v>
      </c>
      <c r="J81" s="227" t="s">
        <v>299</v>
      </c>
      <c r="K81" s="228" t="s">
        <v>176</v>
      </c>
      <c r="L81" s="238">
        <v>0.7</v>
      </c>
      <c r="M81" s="252"/>
      <c r="N81" s="253" t="s">
        <v>177</v>
      </c>
      <c r="O81" s="254"/>
      <c r="P81" s="92" t="s">
        <v>177</v>
      </c>
      <c r="Q81" s="90"/>
      <c r="R81" s="90"/>
      <c r="S81" s="231">
        <f>COUNTA(P82:R82)/COUNTA(P81:R81)</f>
        <v>0</v>
      </c>
      <c r="T81" s="234"/>
      <c r="U81" s="228"/>
    </row>
    <row r="82" spans="1:21" ht="36.75" customHeight="1">
      <c r="A82" s="284"/>
      <c r="B82" s="285"/>
      <c r="C82" s="289"/>
      <c r="D82" s="227"/>
      <c r="E82" s="229"/>
      <c r="F82" s="229"/>
      <c r="G82" s="229"/>
      <c r="H82" s="229"/>
      <c r="I82" s="281"/>
      <c r="J82" s="227"/>
      <c r="K82" s="229"/>
      <c r="L82" s="251"/>
      <c r="M82" s="252"/>
      <c r="N82" s="236" t="s">
        <v>178</v>
      </c>
      <c r="O82" s="237"/>
      <c r="P82" s="90"/>
      <c r="R82" s="90"/>
      <c r="S82" s="250"/>
      <c r="T82" s="234"/>
      <c r="U82" s="229"/>
    </row>
    <row r="83" spans="1:21" ht="36.75" customHeight="1">
      <c r="A83" s="284"/>
      <c r="B83" s="285"/>
      <c r="C83" s="278" t="s">
        <v>321</v>
      </c>
      <c r="D83" s="227" t="s">
        <v>322</v>
      </c>
      <c r="E83" s="228" t="s">
        <v>309</v>
      </c>
      <c r="F83" s="228" t="s">
        <v>323</v>
      </c>
      <c r="G83" s="228">
        <v>2</v>
      </c>
      <c r="H83" s="228" t="s">
        <v>297</v>
      </c>
      <c r="I83" s="228" t="s">
        <v>312</v>
      </c>
      <c r="J83" s="227" t="s">
        <v>299</v>
      </c>
      <c r="K83" s="228" t="s">
        <v>176</v>
      </c>
      <c r="L83" s="238">
        <v>0.7</v>
      </c>
      <c r="M83" s="252"/>
      <c r="N83" s="253" t="s">
        <v>177</v>
      </c>
      <c r="O83" s="254"/>
      <c r="P83" s="92"/>
      <c r="Q83" s="90" t="s">
        <v>177</v>
      </c>
      <c r="R83" s="90"/>
      <c r="S83" s="231">
        <f>COUNTA(P84:R84)/COUNTA(P83:R83)</f>
        <v>0</v>
      </c>
      <c r="T83" s="234"/>
      <c r="U83" s="228"/>
    </row>
    <row r="84" spans="1:21" ht="36.75" customHeight="1">
      <c r="A84" s="284"/>
      <c r="B84" s="285"/>
      <c r="C84" s="279"/>
      <c r="D84" s="227"/>
      <c r="E84" s="229"/>
      <c r="F84" s="229"/>
      <c r="G84" s="229"/>
      <c r="H84" s="229"/>
      <c r="I84" s="229"/>
      <c r="J84" s="227"/>
      <c r="K84" s="229"/>
      <c r="L84" s="251"/>
      <c r="M84" s="252"/>
      <c r="N84" s="236" t="s">
        <v>178</v>
      </c>
      <c r="O84" s="237"/>
      <c r="P84" s="90"/>
      <c r="Q84" s="90"/>
      <c r="R84" s="90"/>
      <c r="S84" s="250"/>
      <c r="T84" s="234"/>
      <c r="U84" s="229"/>
    </row>
    <row r="85" spans="1:21" ht="36.75" customHeight="1">
      <c r="A85" s="284"/>
      <c r="B85" s="285"/>
      <c r="C85" s="278" t="s">
        <v>324</v>
      </c>
      <c r="D85" s="227" t="s">
        <v>322</v>
      </c>
      <c r="E85" s="228" t="s">
        <v>316</v>
      </c>
      <c r="F85" s="228" t="s">
        <v>325</v>
      </c>
      <c r="G85" s="228">
        <v>2</v>
      </c>
      <c r="H85" s="228" t="s">
        <v>297</v>
      </c>
      <c r="I85" s="228" t="s">
        <v>318</v>
      </c>
      <c r="J85" s="227" t="s">
        <v>299</v>
      </c>
      <c r="K85" s="228" t="s">
        <v>176</v>
      </c>
      <c r="L85" s="238">
        <v>0.7</v>
      </c>
      <c r="M85" s="240"/>
      <c r="N85" s="253" t="s">
        <v>177</v>
      </c>
      <c r="O85" s="254"/>
      <c r="P85" s="90"/>
      <c r="Q85" s="89" t="s">
        <v>177</v>
      </c>
      <c r="R85" s="90"/>
      <c r="S85" s="231">
        <f>COUNTA(P86:R86)/COUNTA(P85:R85)</f>
        <v>0</v>
      </c>
      <c r="T85" s="234"/>
      <c r="U85" s="91"/>
    </row>
    <row r="86" spans="1:21" ht="36.75" customHeight="1">
      <c r="A86" s="284"/>
      <c r="B86" s="285"/>
      <c r="C86" s="279"/>
      <c r="D86" s="227"/>
      <c r="E86" s="229"/>
      <c r="F86" s="229"/>
      <c r="G86" s="229"/>
      <c r="H86" s="229"/>
      <c r="I86" s="229"/>
      <c r="J86" s="227"/>
      <c r="K86" s="229"/>
      <c r="L86" s="251"/>
      <c r="M86" s="244"/>
      <c r="N86" s="236" t="s">
        <v>178</v>
      </c>
      <c r="O86" s="237"/>
      <c r="P86" s="92"/>
      <c r="Q86" s="90"/>
      <c r="R86" s="90"/>
      <c r="S86" s="250"/>
      <c r="T86" s="234"/>
      <c r="U86" s="91"/>
    </row>
    <row r="87" spans="1:21" ht="36.75" customHeight="1">
      <c r="A87" s="284"/>
      <c r="B87" s="285"/>
      <c r="C87" s="278" t="s">
        <v>326</v>
      </c>
      <c r="D87" s="227" t="s">
        <v>327</v>
      </c>
      <c r="E87" s="228" t="s">
        <v>295</v>
      </c>
      <c r="F87" s="228" t="s">
        <v>328</v>
      </c>
      <c r="G87" s="228">
        <v>8</v>
      </c>
      <c r="H87" s="228" t="s">
        <v>329</v>
      </c>
      <c r="I87" s="280" t="s">
        <v>298</v>
      </c>
      <c r="J87" s="227" t="s">
        <v>330</v>
      </c>
      <c r="K87" s="228" t="s">
        <v>176</v>
      </c>
      <c r="L87" s="238">
        <v>0.7</v>
      </c>
      <c r="M87" s="240"/>
      <c r="N87" s="253" t="s">
        <v>177</v>
      </c>
      <c r="O87" s="254"/>
      <c r="P87" s="89" t="s">
        <v>177</v>
      </c>
      <c r="Q87" s="90"/>
      <c r="R87" s="90"/>
      <c r="S87" s="231">
        <f>COUNTA(P88:R88)/COUNTA(P87:R87)</f>
        <v>0</v>
      </c>
      <c r="T87" s="234"/>
      <c r="U87" s="91"/>
    </row>
    <row r="88" spans="1:21" ht="36.75" customHeight="1">
      <c r="A88" s="284"/>
      <c r="B88" s="285"/>
      <c r="C88" s="279"/>
      <c r="D88" s="227"/>
      <c r="E88" s="229"/>
      <c r="F88" s="229"/>
      <c r="G88" s="229"/>
      <c r="H88" s="229"/>
      <c r="I88" s="281"/>
      <c r="J88" s="227"/>
      <c r="K88" s="229"/>
      <c r="L88" s="251"/>
      <c r="M88" s="244"/>
      <c r="N88" s="236" t="s">
        <v>178</v>
      </c>
      <c r="O88" s="237"/>
      <c r="P88" s="92"/>
      <c r="Q88" s="90"/>
      <c r="R88" s="90"/>
      <c r="S88" s="250"/>
      <c r="T88" s="234"/>
      <c r="U88" s="91"/>
    </row>
    <row r="89" spans="1:21" ht="36.75" customHeight="1">
      <c r="A89" s="284"/>
      <c r="B89" s="285"/>
      <c r="C89" s="278" t="s">
        <v>331</v>
      </c>
      <c r="D89" s="227" t="s">
        <v>327</v>
      </c>
      <c r="E89" s="228" t="s">
        <v>316</v>
      </c>
      <c r="F89" s="228" t="s">
        <v>332</v>
      </c>
      <c r="G89" s="228">
        <v>2</v>
      </c>
      <c r="H89" s="228" t="s">
        <v>297</v>
      </c>
      <c r="I89" s="228" t="s">
        <v>318</v>
      </c>
      <c r="J89" s="227" t="s">
        <v>299</v>
      </c>
      <c r="K89" s="228" t="s">
        <v>176</v>
      </c>
      <c r="L89" s="238">
        <v>0.7</v>
      </c>
      <c r="M89" s="240"/>
      <c r="N89" s="253" t="s">
        <v>177</v>
      </c>
      <c r="O89" s="254"/>
      <c r="P89" s="92"/>
      <c r="Q89" s="89" t="s">
        <v>211</v>
      </c>
      <c r="R89" s="90"/>
      <c r="S89" s="231">
        <f>COUNTA(P90:R90)/COUNTA(P89:R89)</f>
        <v>0</v>
      </c>
      <c r="T89" s="234"/>
      <c r="U89" s="91"/>
    </row>
    <row r="90" spans="1:21" ht="36.75" customHeight="1">
      <c r="A90" s="284"/>
      <c r="B90" s="285"/>
      <c r="C90" s="279"/>
      <c r="D90" s="227"/>
      <c r="E90" s="229"/>
      <c r="F90" s="229"/>
      <c r="G90" s="229"/>
      <c r="H90" s="229"/>
      <c r="I90" s="229"/>
      <c r="J90" s="227"/>
      <c r="K90" s="229"/>
      <c r="L90" s="251"/>
      <c r="M90" s="244"/>
      <c r="N90" s="236" t="s">
        <v>178</v>
      </c>
      <c r="O90" s="237"/>
      <c r="P90" s="92"/>
      <c r="Q90" s="90"/>
      <c r="R90" s="90"/>
      <c r="S90" s="250"/>
      <c r="T90" s="234"/>
      <c r="U90" s="91"/>
    </row>
    <row r="91" spans="1:21" ht="36.75" customHeight="1">
      <c r="A91" s="284"/>
      <c r="B91" s="285"/>
      <c r="C91" s="288" t="s">
        <v>333</v>
      </c>
      <c r="D91" s="227" t="s">
        <v>171</v>
      </c>
      <c r="E91" s="228" t="s">
        <v>295</v>
      </c>
      <c r="F91" s="228" t="s">
        <v>334</v>
      </c>
      <c r="G91" s="228">
        <v>2</v>
      </c>
      <c r="H91" s="228" t="s">
        <v>297</v>
      </c>
      <c r="I91" s="280" t="s">
        <v>298</v>
      </c>
      <c r="J91" s="227" t="s">
        <v>299</v>
      </c>
      <c r="K91" s="228" t="s">
        <v>176</v>
      </c>
      <c r="L91" s="238">
        <v>0.7</v>
      </c>
      <c r="M91" s="252"/>
      <c r="N91" s="253" t="s">
        <v>211</v>
      </c>
      <c r="O91" s="254"/>
      <c r="P91" s="92" t="s">
        <v>211</v>
      </c>
      <c r="Q91" s="90"/>
      <c r="R91" s="90"/>
      <c r="S91" s="93"/>
      <c r="T91" s="234"/>
      <c r="U91" s="91"/>
    </row>
    <row r="92" spans="1:21" ht="36.75" customHeight="1">
      <c r="A92" s="284"/>
      <c r="B92" s="285"/>
      <c r="C92" s="289"/>
      <c r="D92" s="227"/>
      <c r="E92" s="229"/>
      <c r="F92" s="229"/>
      <c r="G92" s="229"/>
      <c r="H92" s="229"/>
      <c r="I92" s="281"/>
      <c r="J92" s="227"/>
      <c r="K92" s="229"/>
      <c r="L92" s="251"/>
      <c r="M92" s="252"/>
      <c r="N92" s="236" t="s">
        <v>178</v>
      </c>
      <c r="O92" s="237"/>
      <c r="P92" s="90"/>
      <c r="R92" s="90"/>
      <c r="S92" s="93"/>
      <c r="T92" s="234"/>
      <c r="U92" s="91"/>
    </row>
    <row r="93" spans="1:21" ht="36.75" customHeight="1">
      <c r="A93" s="284"/>
      <c r="B93" s="285"/>
      <c r="C93" s="278" t="s">
        <v>335</v>
      </c>
      <c r="D93" s="227" t="s">
        <v>336</v>
      </c>
      <c r="E93" s="228" t="s">
        <v>316</v>
      </c>
      <c r="F93" s="228" t="s">
        <v>337</v>
      </c>
      <c r="G93" s="228">
        <v>2</v>
      </c>
      <c r="H93" s="228" t="s">
        <v>297</v>
      </c>
      <c r="I93" s="228" t="s">
        <v>318</v>
      </c>
      <c r="J93" s="227" t="s">
        <v>299</v>
      </c>
      <c r="K93" s="228" t="s">
        <v>176</v>
      </c>
      <c r="L93" s="238">
        <v>0.7</v>
      </c>
      <c r="M93" s="240"/>
      <c r="N93" s="253" t="s">
        <v>177</v>
      </c>
      <c r="O93" s="254"/>
      <c r="P93" s="92" t="s">
        <v>177</v>
      </c>
      <c r="Q93" s="90"/>
      <c r="R93" s="90"/>
      <c r="S93" s="93"/>
      <c r="T93" s="234"/>
      <c r="U93" s="91"/>
    </row>
    <row r="94" spans="1:21" ht="36.75" customHeight="1">
      <c r="A94" s="284"/>
      <c r="B94" s="285"/>
      <c r="C94" s="279"/>
      <c r="D94" s="227"/>
      <c r="E94" s="229"/>
      <c r="F94" s="229"/>
      <c r="G94" s="229"/>
      <c r="H94" s="229"/>
      <c r="I94" s="229"/>
      <c r="J94" s="227"/>
      <c r="K94" s="229"/>
      <c r="L94" s="251"/>
      <c r="M94" s="244"/>
      <c r="N94" s="236" t="s">
        <v>178</v>
      </c>
      <c r="O94" s="237"/>
      <c r="P94" s="92"/>
      <c r="Q94" s="90"/>
      <c r="R94" s="90"/>
      <c r="S94" s="93"/>
      <c r="T94" s="234"/>
      <c r="U94" s="91"/>
    </row>
    <row r="95" spans="1:21" ht="36.75" customHeight="1">
      <c r="A95" s="284"/>
      <c r="B95" s="285"/>
      <c r="C95" s="271" t="s">
        <v>338</v>
      </c>
      <c r="D95" s="227" t="s">
        <v>171</v>
      </c>
      <c r="E95" s="228" t="s">
        <v>316</v>
      </c>
      <c r="F95" s="227" t="s">
        <v>339</v>
      </c>
      <c r="G95" s="227">
        <v>2</v>
      </c>
      <c r="H95" s="227" t="s">
        <v>297</v>
      </c>
      <c r="I95" s="228" t="s">
        <v>318</v>
      </c>
      <c r="J95" s="227" t="s">
        <v>299</v>
      </c>
      <c r="K95" s="228" t="s">
        <v>176</v>
      </c>
      <c r="L95" s="238">
        <v>0.7</v>
      </c>
      <c r="M95" s="252"/>
      <c r="N95" s="253" t="s">
        <v>177</v>
      </c>
      <c r="O95" s="254"/>
      <c r="P95" s="90"/>
      <c r="Q95" s="90" t="s">
        <v>177</v>
      </c>
      <c r="R95" s="90"/>
      <c r="S95" s="231">
        <f>COUNTA(P96:R96)/COUNTA(P95:R95)</f>
        <v>0</v>
      </c>
      <c r="T95" s="234"/>
      <c r="U95" s="228"/>
    </row>
    <row r="96" spans="1:21" ht="36.75" customHeight="1">
      <c r="A96" s="286"/>
      <c r="B96" s="287"/>
      <c r="C96" s="271"/>
      <c r="D96" s="227"/>
      <c r="E96" s="229"/>
      <c r="F96" s="227"/>
      <c r="G96" s="227"/>
      <c r="H96" s="227"/>
      <c r="I96" s="229"/>
      <c r="J96" s="227"/>
      <c r="K96" s="229"/>
      <c r="L96" s="251"/>
      <c r="M96" s="252"/>
      <c r="N96" s="236" t="s">
        <v>178</v>
      </c>
      <c r="O96" s="237"/>
      <c r="P96" s="90"/>
      <c r="Q96" s="90"/>
      <c r="R96" s="90"/>
      <c r="S96" s="250"/>
      <c r="T96" s="234"/>
      <c r="U96" s="229"/>
    </row>
    <row r="97" spans="1:22" ht="36.75" customHeight="1">
      <c r="A97" s="290" t="s">
        <v>340</v>
      </c>
      <c r="B97" s="291"/>
      <c r="C97" s="288" t="s">
        <v>341</v>
      </c>
      <c r="D97" s="227" t="s">
        <v>336</v>
      </c>
      <c r="E97" s="228" t="s">
        <v>316</v>
      </c>
      <c r="F97" s="228" t="s">
        <v>342</v>
      </c>
      <c r="G97" s="228">
        <v>2</v>
      </c>
      <c r="H97" s="228" t="s">
        <v>297</v>
      </c>
      <c r="I97" s="228" t="s">
        <v>318</v>
      </c>
      <c r="J97" s="227" t="s">
        <v>299</v>
      </c>
      <c r="K97" s="228" t="s">
        <v>176</v>
      </c>
      <c r="L97" s="238">
        <v>0.7</v>
      </c>
      <c r="M97" s="252"/>
      <c r="N97" s="253" t="s">
        <v>177</v>
      </c>
      <c r="O97" s="254"/>
      <c r="P97" s="92" t="s">
        <v>177</v>
      </c>
      <c r="Q97" s="98"/>
      <c r="R97" s="90"/>
      <c r="S97" s="231">
        <f>COUNTA(P98:R98)/COUNTA(P97:R97)</f>
        <v>0</v>
      </c>
      <c r="T97" s="234"/>
      <c r="U97" s="228"/>
    </row>
    <row r="98" spans="1:22" ht="36.75" customHeight="1">
      <c r="A98" s="292"/>
      <c r="B98" s="293"/>
      <c r="C98" s="289"/>
      <c r="D98" s="227"/>
      <c r="E98" s="229"/>
      <c r="F98" s="229"/>
      <c r="G98" s="229"/>
      <c r="H98" s="229"/>
      <c r="I98" s="229"/>
      <c r="J98" s="227"/>
      <c r="K98" s="229"/>
      <c r="L98" s="251"/>
      <c r="M98" s="252"/>
      <c r="N98" s="236" t="s">
        <v>178</v>
      </c>
      <c r="O98" s="237"/>
      <c r="P98" s="90"/>
      <c r="Q98" s="90"/>
      <c r="R98" s="90"/>
      <c r="S98" s="250"/>
      <c r="T98" s="234"/>
      <c r="U98" s="229"/>
    </row>
    <row r="99" spans="1:22" ht="36.75" customHeight="1">
      <c r="A99" s="292"/>
      <c r="B99" s="293"/>
      <c r="C99" s="278" t="s">
        <v>343</v>
      </c>
      <c r="D99" s="227" t="s">
        <v>171</v>
      </c>
      <c r="E99" s="228" t="s">
        <v>316</v>
      </c>
      <c r="F99" s="228" t="s">
        <v>344</v>
      </c>
      <c r="G99" s="228">
        <v>2</v>
      </c>
      <c r="H99" s="228" t="s">
        <v>297</v>
      </c>
      <c r="I99" s="228" t="s">
        <v>318</v>
      </c>
      <c r="J99" s="227" t="s">
        <v>299</v>
      </c>
      <c r="K99" s="228" t="s">
        <v>176</v>
      </c>
      <c r="L99" s="238">
        <v>0.7</v>
      </c>
      <c r="M99" s="252"/>
      <c r="N99" s="253" t="s">
        <v>177</v>
      </c>
      <c r="O99" s="254"/>
      <c r="P99" s="90" t="s">
        <v>177</v>
      </c>
      <c r="Q99" s="90"/>
      <c r="R99" s="90"/>
      <c r="S99" s="231">
        <f>COUNTA(P100:R100)/COUNTA(P99:R99)</f>
        <v>0</v>
      </c>
      <c r="T99" s="234"/>
      <c r="U99" s="228"/>
    </row>
    <row r="100" spans="1:22" ht="36.75" customHeight="1">
      <c r="A100" s="292"/>
      <c r="B100" s="293"/>
      <c r="C100" s="279"/>
      <c r="D100" s="227"/>
      <c r="E100" s="229"/>
      <c r="F100" s="229"/>
      <c r="G100" s="229"/>
      <c r="H100" s="229"/>
      <c r="I100" s="229"/>
      <c r="J100" s="227"/>
      <c r="K100" s="229"/>
      <c r="L100" s="251"/>
      <c r="M100" s="252"/>
      <c r="N100" s="236" t="s">
        <v>178</v>
      </c>
      <c r="O100" s="237"/>
      <c r="P100" s="90"/>
      <c r="Q100" s="90"/>
      <c r="R100" s="90"/>
      <c r="S100" s="250"/>
      <c r="T100" s="234"/>
      <c r="U100" s="229"/>
    </row>
    <row r="101" spans="1:22" ht="65.45" customHeight="1">
      <c r="A101" s="292"/>
      <c r="B101" s="293"/>
      <c r="C101" s="278" t="s">
        <v>345</v>
      </c>
      <c r="D101" s="228" t="s">
        <v>322</v>
      </c>
      <c r="E101" s="278" t="s">
        <v>316</v>
      </c>
      <c r="F101" s="278" t="s">
        <v>346</v>
      </c>
      <c r="G101" s="278">
        <v>2</v>
      </c>
      <c r="H101" s="278" t="s">
        <v>297</v>
      </c>
      <c r="I101" s="278" t="s">
        <v>318</v>
      </c>
      <c r="J101" s="271" t="s">
        <v>299</v>
      </c>
      <c r="K101" s="278" t="s">
        <v>176</v>
      </c>
      <c r="L101" s="294">
        <v>0.7</v>
      </c>
      <c r="M101" s="252"/>
      <c r="N101" s="253" t="s">
        <v>177</v>
      </c>
      <c r="O101" s="254"/>
      <c r="P101" s="90"/>
      <c r="Q101" s="90" t="s">
        <v>177</v>
      </c>
      <c r="R101" s="90"/>
      <c r="S101" s="231">
        <f>COUNTA(P102:R102)/COUNTA(P101:R101)</f>
        <v>0</v>
      </c>
      <c r="T101" s="234"/>
      <c r="U101" s="228"/>
    </row>
    <row r="102" spans="1:22" ht="36.75" customHeight="1">
      <c r="A102" s="292"/>
      <c r="B102" s="293"/>
      <c r="C102" s="279"/>
      <c r="D102" s="229"/>
      <c r="E102" s="279"/>
      <c r="F102" s="279"/>
      <c r="G102" s="279"/>
      <c r="H102" s="279"/>
      <c r="I102" s="279"/>
      <c r="J102" s="271"/>
      <c r="K102" s="279"/>
      <c r="L102" s="295"/>
      <c r="M102" s="252"/>
      <c r="N102" s="236" t="s">
        <v>178</v>
      </c>
      <c r="O102" s="237"/>
      <c r="P102" s="90"/>
      <c r="Q102" s="90"/>
      <c r="R102" s="90"/>
      <c r="S102" s="250"/>
      <c r="T102" s="234"/>
      <c r="U102" s="229"/>
    </row>
    <row r="103" spans="1:22" ht="36.75" customHeight="1">
      <c r="A103" s="292"/>
      <c r="B103" s="293"/>
      <c r="C103" s="278" t="s">
        <v>347</v>
      </c>
      <c r="D103" s="228" t="s">
        <v>183</v>
      </c>
      <c r="E103" s="278" t="s">
        <v>316</v>
      </c>
      <c r="F103" s="278" t="s">
        <v>348</v>
      </c>
      <c r="G103" s="278">
        <v>2</v>
      </c>
      <c r="H103" s="278" t="s">
        <v>297</v>
      </c>
      <c r="I103" s="278" t="s">
        <v>318</v>
      </c>
      <c r="J103" s="271" t="s">
        <v>299</v>
      </c>
      <c r="K103" s="278" t="s">
        <v>176</v>
      </c>
      <c r="L103" s="294">
        <v>0.7</v>
      </c>
      <c r="M103" s="252"/>
      <c r="N103" s="253" t="s">
        <v>177</v>
      </c>
      <c r="O103" s="254"/>
      <c r="P103" s="90" t="s">
        <v>177</v>
      </c>
      <c r="Q103" s="90"/>
      <c r="R103" s="90"/>
      <c r="S103" s="231">
        <f>COUNTA(P104:R104)/COUNTA(P103:R103)</f>
        <v>0</v>
      </c>
      <c r="T103" s="234"/>
      <c r="U103" s="91"/>
    </row>
    <row r="104" spans="1:22" ht="36.75" customHeight="1">
      <c r="A104" s="292"/>
      <c r="B104" s="293"/>
      <c r="C104" s="279"/>
      <c r="D104" s="229"/>
      <c r="E104" s="279"/>
      <c r="F104" s="279"/>
      <c r="G104" s="279"/>
      <c r="H104" s="279"/>
      <c r="I104" s="279"/>
      <c r="J104" s="271"/>
      <c r="K104" s="279"/>
      <c r="L104" s="295"/>
      <c r="M104" s="252"/>
      <c r="N104" s="236" t="s">
        <v>178</v>
      </c>
      <c r="O104" s="237"/>
      <c r="P104" s="90"/>
      <c r="Q104" s="90"/>
      <c r="R104" s="90"/>
      <c r="S104" s="250"/>
      <c r="T104" s="234"/>
      <c r="U104" s="91"/>
    </row>
    <row r="105" spans="1:22" ht="36.75" customHeight="1">
      <c r="A105" s="292"/>
      <c r="B105" s="293"/>
      <c r="C105" s="278" t="s">
        <v>349</v>
      </c>
      <c r="D105" s="228" t="s">
        <v>322</v>
      </c>
      <c r="E105" s="278" t="s">
        <v>316</v>
      </c>
      <c r="F105" s="278" t="s">
        <v>350</v>
      </c>
      <c r="G105" s="278">
        <v>1</v>
      </c>
      <c r="H105" s="278" t="s">
        <v>297</v>
      </c>
      <c r="I105" s="278" t="s">
        <v>318</v>
      </c>
      <c r="J105" s="271" t="s">
        <v>299</v>
      </c>
      <c r="K105" s="278" t="s">
        <v>176</v>
      </c>
      <c r="L105" s="294">
        <v>0.7</v>
      </c>
      <c r="M105" s="252"/>
      <c r="N105" s="253" t="s">
        <v>177</v>
      </c>
      <c r="O105" s="254"/>
      <c r="P105" s="90"/>
      <c r="Q105" s="90"/>
      <c r="R105" s="90" t="s">
        <v>177</v>
      </c>
      <c r="S105" s="231">
        <f>COUNTA(P106:R106)/COUNTA(P105:R105)</f>
        <v>0</v>
      </c>
      <c r="T105" s="234"/>
      <c r="U105" s="228"/>
    </row>
    <row r="106" spans="1:22" ht="36.75" customHeight="1">
      <c r="A106" s="292"/>
      <c r="B106" s="293"/>
      <c r="C106" s="279"/>
      <c r="D106" s="229"/>
      <c r="E106" s="279"/>
      <c r="F106" s="279"/>
      <c r="G106" s="279"/>
      <c r="H106" s="279"/>
      <c r="I106" s="279"/>
      <c r="J106" s="271"/>
      <c r="K106" s="279"/>
      <c r="L106" s="295"/>
      <c r="M106" s="252"/>
      <c r="N106" s="236" t="s">
        <v>178</v>
      </c>
      <c r="O106" s="237"/>
      <c r="P106" s="90"/>
      <c r="Q106" s="90"/>
      <c r="R106" s="90"/>
      <c r="S106" s="250"/>
      <c r="T106" s="234"/>
      <c r="U106" s="229"/>
    </row>
    <row r="107" spans="1:22" ht="36.75" customHeight="1">
      <c r="A107" s="292"/>
      <c r="B107" s="293"/>
      <c r="C107" s="278" t="s">
        <v>351</v>
      </c>
      <c r="D107" s="228" t="s">
        <v>322</v>
      </c>
      <c r="E107" s="278" t="s">
        <v>316</v>
      </c>
      <c r="F107" s="278" t="s">
        <v>352</v>
      </c>
      <c r="G107" s="278">
        <v>1</v>
      </c>
      <c r="H107" s="278" t="s">
        <v>297</v>
      </c>
      <c r="I107" s="278" t="s">
        <v>318</v>
      </c>
      <c r="J107" s="271" t="s">
        <v>299</v>
      </c>
      <c r="K107" s="278" t="s">
        <v>176</v>
      </c>
      <c r="L107" s="294">
        <v>0.7</v>
      </c>
      <c r="M107" s="252"/>
      <c r="N107" s="253" t="s">
        <v>177</v>
      </c>
      <c r="O107" s="254"/>
      <c r="P107" s="92"/>
      <c r="Q107" s="90"/>
      <c r="R107" s="90" t="s">
        <v>211</v>
      </c>
      <c r="S107" s="231">
        <f>COUNTA(P108:R108)/COUNTA(P107:R107)</f>
        <v>0</v>
      </c>
      <c r="T107" s="234"/>
      <c r="U107" s="91"/>
    </row>
    <row r="108" spans="1:22" ht="36.75" customHeight="1">
      <c r="A108" s="292"/>
      <c r="B108" s="293"/>
      <c r="C108" s="279"/>
      <c r="D108" s="229"/>
      <c r="E108" s="279"/>
      <c r="F108" s="279"/>
      <c r="G108" s="279"/>
      <c r="H108" s="279"/>
      <c r="I108" s="279"/>
      <c r="J108" s="271"/>
      <c r="K108" s="279"/>
      <c r="L108" s="295"/>
      <c r="M108" s="252"/>
      <c r="N108" s="236" t="s">
        <v>178</v>
      </c>
      <c r="O108" s="237"/>
      <c r="P108" s="92"/>
      <c r="Q108" s="90"/>
      <c r="R108" s="90"/>
      <c r="S108" s="250"/>
      <c r="T108" s="234"/>
      <c r="U108" s="91"/>
    </row>
    <row r="109" spans="1:22" ht="36.75" customHeight="1">
      <c r="A109" s="292"/>
      <c r="B109" s="293"/>
      <c r="C109" s="278" t="s">
        <v>353</v>
      </c>
      <c r="D109" s="228" t="s">
        <v>327</v>
      </c>
      <c r="E109" s="278" t="s">
        <v>316</v>
      </c>
      <c r="F109" s="278" t="s">
        <v>354</v>
      </c>
      <c r="G109" s="278">
        <v>2</v>
      </c>
      <c r="H109" s="278" t="s">
        <v>297</v>
      </c>
      <c r="I109" s="278" t="s">
        <v>318</v>
      </c>
      <c r="J109" s="271" t="s">
        <v>299</v>
      </c>
      <c r="K109" s="278" t="s">
        <v>176</v>
      </c>
      <c r="L109" s="294">
        <v>0.7</v>
      </c>
      <c r="M109" s="252"/>
      <c r="N109" s="253" t="s">
        <v>177</v>
      </c>
      <c r="O109" s="254"/>
      <c r="P109" s="90" t="s">
        <v>177</v>
      </c>
      <c r="Q109" s="90"/>
      <c r="R109" s="90" t="s">
        <v>177</v>
      </c>
      <c r="S109" s="231">
        <f>COUNTA(P110:R110)/COUNTA(P109:R109)</f>
        <v>0</v>
      </c>
      <c r="T109" s="234"/>
      <c r="U109" s="228"/>
      <c r="V109" s="99"/>
    </row>
    <row r="110" spans="1:22" ht="36.75" customHeight="1">
      <c r="A110" s="292"/>
      <c r="B110" s="293"/>
      <c r="C110" s="279"/>
      <c r="D110" s="229"/>
      <c r="E110" s="279"/>
      <c r="F110" s="279"/>
      <c r="G110" s="279"/>
      <c r="H110" s="279"/>
      <c r="I110" s="279"/>
      <c r="J110" s="271"/>
      <c r="K110" s="279"/>
      <c r="L110" s="295"/>
      <c r="M110" s="252"/>
      <c r="N110" s="236" t="s">
        <v>178</v>
      </c>
      <c r="O110" s="237"/>
      <c r="P110" s="90"/>
      <c r="Q110" s="90"/>
      <c r="R110" s="90"/>
      <c r="S110" s="250"/>
      <c r="T110" s="234"/>
      <c r="U110" s="229"/>
      <c r="V110" s="99"/>
    </row>
    <row r="111" spans="1:22" ht="36.75" customHeight="1">
      <c r="A111" s="292"/>
      <c r="B111" s="293"/>
      <c r="C111" s="278" t="s">
        <v>355</v>
      </c>
      <c r="D111" s="228" t="s">
        <v>322</v>
      </c>
      <c r="E111" s="278" t="s">
        <v>316</v>
      </c>
      <c r="F111" s="278" t="s">
        <v>356</v>
      </c>
      <c r="G111" s="278">
        <v>2</v>
      </c>
      <c r="H111" s="278" t="s">
        <v>297</v>
      </c>
      <c r="I111" s="278" t="s">
        <v>318</v>
      </c>
      <c r="J111" s="271" t="s">
        <v>299</v>
      </c>
      <c r="K111" s="278" t="s">
        <v>176</v>
      </c>
      <c r="L111" s="294">
        <v>0.7</v>
      </c>
      <c r="M111" s="252"/>
      <c r="N111" s="253" t="s">
        <v>177</v>
      </c>
      <c r="O111" s="254"/>
      <c r="P111" s="90"/>
      <c r="Q111" s="90"/>
      <c r="R111" s="90" t="s">
        <v>177</v>
      </c>
      <c r="S111" s="231">
        <f>COUNTA(P112:R112)/COUNTA(P111:R111)</f>
        <v>0</v>
      </c>
      <c r="T111" s="234"/>
      <c r="U111" s="228"/>
    </row>
    <row r="112" spans="1:22" ht="36.75" customHeight="1">
      <c r="A112" s="292"/>
      <c r="B112" s="293"/>
      <c r="C112" s="279"/>
      <c r="D112" s="229"/>
      <c r="E112" s="279"/>
      <c r="F112" s="279"/>
      <c r="G112" s="279"/>
      <c r="H112" s="279"/>
      <c r="I112" s="279"/>
      <c r="J112" s="271"/>
      <c r="K112" s="279"/>
      <c r="L112" s="295"/>
      <c r="M112" s="252"/>
      <c r="N112" s="236" t="s">
        <v>178</v>
      </c>
      <c r="O112" s="237"/>
      <c r="P112" s="90"/>
      <c r="Q112" s="90"/>
      <c r="R112" s="90"/>
      <c r="S112" s="250"/>
      <c r="T112" s="234"/>
      <c r="U112" s="229"/>
    </row>
    <row r="113" spans="1:21" ht="36.75" customHeight="1">
      <c r="A113" s="292"/>
      <c r="B113" s="293"/>
      <c r="C113" s="278" t="s">
        <v>357</v>
      </c>
      <c r="D113" s="228" t="s">
        <v>327</v>
      </c>
      <c r="E113" s="278" t="s">
        <v>316</v>
      </c>
      <c r="F113" s="278" t="s">
        <v>358</v>
      </c>
      <c r="G113" s="278">
        <v>2</v>
      </c>
      <c r="H113" s="278" t="s">
        <v>297</v>
      </c>
      <c r="I113" s="278" t="s">
        <v>318</v>
      </c>
      <c r="J113" s="271" t="s">
        <v>299</v>
      </c>
      <c r="K113" s="278" t="s">
        <v>176</v>
      </c>
      <c r="L113" s="294">
        <v>0.7</v>
      </c>
      <c r="M113" s="240"/>
      <c r="N113" s="253" t="s">
        <v>177</v>
      </c>
      <c r="O113" s="254"/>
      <c r="P113" s="90"/>
      <c r="Q113" s="90" t="s">
        <v>177</v>
      </c>
      <c r="R113" s="90"/>
      <c r="S113" s="231">
        <f>COUNTA(P114:R114)/COUNTA(P113:R113)</f>
        <v>0</v>
      </c>
      <c r="T113" s="234"/>
      <c r="U113" s="91"/>
    </row>
    <row r="114" spans="1:21" ht="36.75" customHeight="1">
      <c r="A114" s="292"/>
      <c r="B114" s="293"/>
      <c r="C114" s="279"/>
      <c r="D114" s="229"/>
      <c r="E114" s="279"/>
      <c r="F114" s="279"/>
      <c r="G114" s="279"/>
      <c r="H114" s="279"/>
      <c r="I114" s="279"/>
      <c r="J114" s="271"/>
      <c r="K114" s="279"/>
      <c r="L114" s="295"/>
      <c r="M114" s="244"/>
      <c r="N114" s="236" t="s">
        <v>178</v>
      </c>
      <c r="O114" s="237"/>
      <c r="P114" s="92"/>
      <c r="Q114" s="90"/>
      <c r="R114" s="90"/>
      <c r="S114" s="250"/>
      <c r="T114" s="234"/>
      <c r="U114" s="91"/>
    </row>
    <row r="115" spans="1:21" ht="36.75" customHeight="1">
      <c r="A115" s="292"/>
      <c r="B115" s="293"/>
      <c r="C115" s="278" t="s">
        <v>359</v>
      </c>
      <c r="D115" s="228" t="s">
        <v>322</v>
      </c>
      <c r="E115" s="278" t="s">
        <v>316</v>
      </c>
      <c r="F115" s="278" t="s">
        <v>360</v>
      </c>
      <c r="G115" s="278">
        <v>2</v>
      </c>
      <c r="H115" s="278" t="s">
        <v>297</v>
      </c>
      <c r="I115" s="278" t="s">
        <v>318</v>
      </c>
      <c r="J115" s="271" t="s">
        <v>299</v>
      </c>
      <c r="K115" s="278" t="s">
        <v>176</v>
      </c>
      <c r="L115" s="294">
        <v>0.7</v>
      </c>
      <c r="M115" s="252"/>
      <c r="N115" s="253" t="s">
        <v>177</v>
      </c>
      <c r="O115" s="254"/>
      <c r="P115" s="92"/>
      <c r="Q115" s="90"/>
      <c r="R115" s="90" t="s">
        <v>177</v>
      </c>
      <c r="S115" s="231">
        <f>COUNTA(P116:R116)/COUNTA(P115:R115)</f>
        <v>0</v>
      </c>
      <c r="T115" s="234"/>
      <c r="U115" s="228"/>
    </row>
    <row r="116" spans="1:21" ht="36.75" customHeight="1">
      <c r="A116" s="292"/>
      <c r="B116" s="293"/>
      <c r="C116" s="279"/>
      <c r="D116" s="229"/>
      <c r="E116" s="279"/>
      <c r="F116" s="279"/>
      <c r="G116" s="279"/>
      <c r="H116" s="279"/>
      <c r="I116" s="279"/>
      <c r="J116" s="271"/>
      <c r="K116" s="279"/>
      <c r="L116" s="295"/>
      <c r="M116" s="252"/>
      <c r="N116" s="236" t="s">
        <v>178</v>
      </c>
      <c r="O116" s="237"/>
      <c r="P116" s="90"/>
      <c r="Q116" s="90"/>
      <c r="R116" s="90"/>
      <c r="S116" s="250"/>
      <c r="T116" s="234"/>
      <c r="U116" s="229"/>
    </row>
    <row r="117" spans="1:21" ht="36.75" customHeight="1">
      <c r="A117" s="292"/>
      <c r="B117" s="293"/>
      <c r="C117" s="278" t="s">
        <v>361</v>
      </c>
      <c r="D117" s="228" t="s">
        <v>336</v>
      </c>
      <c r="E117" s="278" t="s">
        <v>362</v>
      </c>
      <c r="F117" s="278" t="s">
        <v>363</v>
      </c>
      <c r="G117" s="278">
        <v>2</v>
      </c>
      <c r="H117" s="278" t="s">
        <v>297</v>
      </c>
      <c r="I117" s="278" t="s">
        <v>362</v>
      </c>
      <c r="J117" s="271" t="s">
        <v>299</v>
      </c>
      <c r="K117" s="278" t="s">
        <v>176</v>
      </c>
      <c r="L117" s="294">
        <v>0.7</v>
      </c>
      <c r="M117" s="252"/>
      <c r="N117" s="307" t="s">
        <v>177</v>
      </c>
      <c r="O117" s="254"/>
      <c r="P117" s="92" t="s">
        <v>177</v>
      </c>
      <c r="Q117" s="90" t="s">
        <v>177</v>
      </c>
      <c r="R117" s="90" t="s">
        <v>177</v>
      </c>
      <c r="S117" s="231">
        <f ca="1">COUNTA(P118:R118)/COUNTA(P117:R117)</f>
        <v>0</v>
      </c>
      <c r="T117" s="234"/>
      <c r="U117" s="228"/>
    </row>
    <row r="118" spans="1:21" ht="36.75" customHeight="1" thickBot="1">
      <c r="A118" s="292"/>
      <c r="B118" s="293"/>
      <c r="C118" s="279"/>
      <c r="D118" s="229"/>
      <c r="E118" s="279"/>
      <c r="F118" s="279"/>
      <c r="G118" s="279"/>
      <c r="H118" s="279"/>
      <c r="I118" s="279"/>
      <c r="J118" s="271"/>
      <c r="K118" s="279"/>
      <c r="L118" s="295"/>
      <c r="M118" s="252"/>
      <c r="N118" s="305" t="s">
        <v>178</v>
      </c>
      <c r="O118" s="306"/>
      <c r="P118" s="90"/>
      <c r="Q118" s="90"/>
      <c r="R118" s="90" cm="1">
        <f t="array" aca="1" ref="R118" ca="1">R59:R118</f>
        <v>0</v>
      </c>
      <c r="S118" s="250"/>
      <c r="T118" s="235"/>
      <c r="U118" s="229"/>
    </row>
    <row r="119" spans="1:21" ht="36" customHeight="1">
      <c r="A119" s="296" t="s">
        <v>364</v>
      </c>
      <c r="B119" s="297"/>
      <c r="C119" s="297"/>
      <c r="D119" s="297"/>
      <c r="E119" s="298"/>
      <c r="F119" s="60" t="s">
        <v>365</v>
      </c>
      <c r="G119" s="299"/>
      <c r="H119" s="300"/>
      <c r="I119" s="101"/>
      <c r="J119" s="100"/>
      <c r="M119" s="100"/>
      <c r="N119" s="302" t="s">
        <v>366</v>
      </c>
      <c r="O119" s="302"/>
      <c r="P119" s="102">
        <v>21</v>
      </c>
      <c r="Q119" s="103">
        <v>24</v>
      </c>
      <c r="R119" s="103">
        <v>16</v>
      </c>
      <c r="S119" s="104"/>
    </row>
    <row r="120" spans="1:21" ht="36" customHeight="1">
      <c r="A120" s="296" t="s">
        <v>367</v>
      </c>
      <c r="B120" s="297"/>
      <c r="C120" s="297"/>
      <c r="D120" s="297"/>
      <c r="E120" s="298"/>
      <c r="F120" s="60" t="s">
        <v>368</v>
      </c>
      <c r="G120" s="299"/>
      <c r="H120" s="300"/>
      <c r="I120" s="101"/>
      <c r="J120" s="100"/>
      <c r="K120" s="100"/>
      <c r="L120" s="100"/>
      <c r="M120" s="100"/>
      <c r="N120" s="301" t="s">
        <v>369</v>
      </c>
      <c r="O120" s="302"/>
      <c r="P120" s="105">
        <f>COUNTIF(P25:P118,"E")</f>
        <v>0</v>
      </c>
      <c r="Q120" s="106">
        <f>COUNTIF(Q5:Q118,"E")</f>
        <v>0</v>
      </c>
      <c r="R120" s="106">
        <f ca="1">COUNTIF(R5:R118,"E")</f>
        <v>0</v>
      </c>
      <c r="S120" s="104"/>
    </row>
    <row r="121" spans="1:21" ht="36" customHeight="1" thickBot="1">
      <c r="A121" s="296" t="s">
        <v>370</v>
      </c>
      <c r="B121" s="297"/>
      <c r="C121" s="297"/>
      <c r="D121" s="297"/>
      <c r="E121" s="298"/>
      <c r="F121" s="60" t="s">
        <v>371</v>
      </c>
      <c r="G121" s="299"/>
      <c r="H121" s="300"/>
      <c r="I121" s="101"/>
      <c r="J121" s="101"/>
      <c r="K121" s="101"/>
      <c r="L121" s="101"/>
      <c r="M121" s="101"/>
      <c r="N121" s="303" t="s">
        <v>372</v>
      </c>
      <c r="O121" s="304"/>
      <c r="P121" s="107">
        <f>P120/P119</f>
        <v>0</v>
      </c>
      <c r="Q121" s="108">
        <f>Q120/Q119</f>
        <v>0</v>
      </c>
      <c r="R121" s="108">
        <f ca="1">R120/R119</f>
        <v>0</v>
      </c>
      <c r="S121" s="104"/>
    </row>
    <row r="122" spans="1:21" ht="14.25" customHeight="1" thickBot="1">
      <c r="D122" s="109"/>
      <c r="E122" s="110"/>
      <c r="F122" s="110"/>
      <c r="G122" s="110"/>
      <c r="H122" s="110"/>
      <c r="I122" s="110"/>
      <c r="J122" s="110"/>
      <c r="K122" s="110"/>
      <c r="L122" s="110"/>
      <c r="M122" s="110"/>
      <c r="N122" s="110"/>
      <c r="O122" s="110"/>
      <c r="P122" s="111"/>
      <c r="Q122" s="111"/>
      <c r="R122" s="111"/>
    </row>
    <row r="123" spans="1:21" ht="38.1" customHeight="1" thickBot="1">
      <c r="D123" s="109"/>
      <c r="E123" s="112" t="s">
        <v>373</v>
      </c>
      <c r="F123" s="315" t="s">
        <v>374</v>
      </c>
      <c r="G123" s="316"/>
      <c r="H123" s="317"/>
      <c r="I123" s="113" t="s">
        <v>375</v>
      </c>
      <c r="J123" s="114" t="s">
        <v>376</v>
      </c>
      <c r="N123" s="318" t="s">
        <v>377</v>
      </c>
      <c r="O123" s="319"/>
      <c r="P123" s="115" t="s">
        <v>165</v>
      </c>
      <c r="Q123" s="116" t="s">
        <v>166</v>
      </c>
      <c r="R123" s="116" t="s">
        <v>167</v>
      </c>
    </row>
    <row r="124" spans="1:21" ht="32.25" customHeight="1" thickBot="1">
      <c r="D124" s="109"/>
      <c r="E124" s="117"/>
      <c r="F124" s="320" t="s">
        <v>378</v>
      </c>
      <c r="G124" s="321"/>
      <c r="H124" s="322"/>
      <c r="I124" s="118">
        <v>0.9</v>
      </c>
      <c r="J124" s="118"/>
      <c r="N124" s="323" t="s">
        <v>379</v>
      </c>
      <c r="O124" s="324"/>
      <c r="P124" s="119">
        <f>P120</f>
        <v>0</v>
      </c>
      <c r="Q124" s="120">
        <f>Q120</f>
        <v>0</v>
      </c>
      <c r="R124" s="120">
        <f ca="1">R120</f>
        <v>0</v>
      </c>
    </row>
    <row r="125" spans="1:21" ht="32.25" customHeight="1">
      <c r="D125" s="109"/>
      <c r="E125" s="325"/>
      <c r="F125" s="326"/>
      <c r="G125" s="326"/>
      <c r="H125" s="326"/>
      <c r="I125" s="121"/>
      <c r="N125" s="323" t="s">
        <v>380</v>
      </c>
      <c r="O125" s="324"/>
      <c r="P125" s="119">
        <f>P119</f>
        <v>21</v>
      </c>
      <c r="Q125" s="120">
        <f>Q119</f>
        <v>24</v>
      </c>
      <c r="R125" s="120">
        <f>R119</f>
        <v>16</v>
      </c>
    </row>
    <row r="126" spans="1:21" ht="30" customHeight="1">
      <c r="D126" s="109"/>
      <c r="E126" s="325"/>
      <c r="F126" s="326"/>
      <c r="G126" s="326"/>
      <c r="H126" s="326"/>
      <c r="I126" s="121"/>
      <c r="N126" s="327" t="s">
        <v>381</v>
      </c>
      <c r="O126" s="328"/>
      <c r="P126" s="122">
        <f>+P124/P125</f>
        <v>0</v>
      </c>
      <c r="Q126" s="123">
        <f>+Q124/Q125</f>
        <v>0</v>
      </c>
      <c r="R126" s="123">
        <f ca="1">+R124/R125</f>
        <v>0</v>
      </c>
    </row>
    <row r="127" spans="1:21" ht="64.5" customHeight="1">
      <c r="D127" s="109"/>
      <c r="E127" s="109"/>
      <c r="F127" s="109"/>
      <c r="G127" s="109"/>
      <c r="H127" s="109"/>
      <c r="I127" s="109"/>
      <c r="J127" s="109"/>
      <c r="K127" s="109"/>
      <c r="L127" s="109"/>
      <c r="M127" s="109"/>
      <c r="N127" s="308" t="s">
        <v>382</v>
      </c>
      <c r="O127" s="309"/>
      <c r="P127" s="312"/>
      <c r="Q127" s="313"/>
      <c r="R127" s="313"/>
    </row>
    <row r="128" spans="1:21" ht="64.5" customHeight="1">
      <c r="D128" s="109"/>
      <c r="E128" s="109"/>
      <c r="F128" s="109"/>
      <c r="G128" s="109"/>
      <c r="H128" s="109"/>
      <c r="I128" s="109"/>
      <c r="J128" s="109"/>
      <c r="K128" s="109"/>
      <c r="L128" s="109"/>
      <c r="M128" s="109"/>
      <c r="N128" s="310"/>
      <c r="O128" s="311"/>
      <c r="P128" s="312"/>
      <c r="Q128" s="314"/>
      <c r="R128" s="314"/>
    </row>
    <row r="129" spans="5:18" ht="64.5" customHeight="1">
      <c r="E129" s="109"/>
      <c r="F129" s="109"/>
      <c r="G129" s="109"/>
      <c r="H129" s="109"/>
      <c r="I129" s="109"/>
      <c r="J129" s="109"/>
      <c r="K129" s="109"/>
      <c r="L129" s="109"/>
      <c r="M129" s="109"/>
      <c r="N129" s="100"/>
      <c r="O129" s="100"/>
      <c r="P129" s="100"/>
      <c r="R129" s="100"/>
    </row>
    <row r="130" spans="5:18" ht="64.5" customHeight="1">
      <c r="E130" s="109"/>
      <c r="F130" s="109"/>
      <c r="G130" s="109"/>
      <c r="H130" s="109"/>
      <c r="I130" s="109"/>
      <c r="J130" s="109"/>
      <c r="K130" s="109"/>
      <c r="L130" s="109"/>
      <c r="M130" s="109"/>
      <c r="N130" s="100"/>
      <c r="O130" s="100"/>
      <c r="P130" s="100"/>
      <c r="R130" s="100"/>
    </row>
    <row r="131" spans="5:18" ht="64.5" customHeight="1">
      <c r="E131" s="109"/>
      <c r="F131" s="109"/>
      <c r="G131" s="109"/>
      <c r="H131" s="109"/>
      <c r="I131" s="109"/>
      <c r="J131" s="109"/>
      <c r="K131" s="109"/>
      <c r="L131" s="109"/>
      <c r="M131" s="109"/>
      <c r="N131" s="100"/>
      <c r="O131" s="100"/>
      <c r="P131" s="100"/>
      <c r="R131" s="100"/>
    </row>
    <row r="132" spans="5:18" ht="64.5" customHeight="1">
      <c r="E132" s="109"/>
      <c r="F132" s="109"/>
      <c r="G132" s="109"/>
      <c r="H132" s="109"/>
      <c r="I132" s="109"/>
      <c r="J132" s="109"/>
      <c r="K132" s="109"/>
      <c r="L132" s="109"/>
      <c r="M132" s="109"/>
      <c r="N132" s="100"/>
      <c r="O132" s="100"/>
      <c r="P132" s="100"/>
      <c r="R132" s="100"/>
    </row>
    <row r="133" spans="5:18" ht="64.5" customHeight="1">
      <c r="E133" s="109"/>
      <c r="F133" s="109"/>
      <c r="G133" s="109"/>
      <c r="H133" s="109"/>
      <c r="I133" s="109"/>
      <c r="J133" s="109"/>
      <c r="K133" s="109"/>
      <c r="L133" s="109"/>
      <c r="M133" s="109"/>
      <c r="N133" s="100"/>
      <c r="O133" s="100"/>
      <c r="P133" s="100"/>
      <c r="Q133" s="100"/>
      <c r="R133" s="100"/>
    </row>
    <row r="134" spans="5:18" ht="14.25" customHeight="1">
      <c r="E134" s="109"/>
      <c r="F134" s="109"/>
      <c r="G134" s="109"/>
      <c r="H134" s="109"/>
      <c r="I134" s="109"/>
      <c r="J134" s="109"/>
      <c r="K134" s="109"/>
      <c r="L134" s="109"/>
      <c r="M134" s="109"/>
      <c r="N134" s="109"/>
      <c r="O134" s="109"/>
      <c r="P134" s="109"/>
      <c r="Q134" s="124"/>
      <c r="R134" s="125"/>
    </row>
    <row r="135" spans="5:18" ht="14.25" customHeight="1"/>
    <row r="136" spans="5:18" ht="14.25" customHeight="1"/>
    <row r="137" spans="5:18" ht="14.25" customHeight="1"/>
    <row r="138" spans="5:18" ht="14.25" customHeight="1"/>
    <row r="139" spans="5:18" ht="14.25" customHeight="1"/>
    <row r="140" spans="5:18" ht="14.25" customHeight="1"/>
    <row r="141" spans="5:18" ht="14.25" customHeight="1"/>
    <row r="142" spans="5:18" ht="14.25" customHeight="1"/>
    <row r="143" spans="5:18" ht="14.25" customHeight="1"/>
    <row r="144" spans="5:18"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sheetData>
  <autoFilter ref="A4:V121" xr:uid="{95510950-F689-4222-8F33-ED8D8E5E99A0}">
    <filterColumn colId="0" showButton="0"/>
    <filterColumn colId="13" showButton="0"/>
  </autoFilter>
  <mergeCells count="891">
    <mergeCell ref="N127:O128"/>
    <mergeCell ref="P127:P128"/>
    <mergeCell ref="Q127:Q128"/>
    <mergeCell ref="R127:R128"/>
    <mergeCell ref="F123:H123"/>
    <mergeCell ref="N123:O123"/>
    <mergeCell ref="F124:H124"/>
    <mergeCell ref="N124:O124"/>
    <mergeCell ref="E125:E126"/>
    <mergeCell ref="F125:H126"/>
    <mergeCell ref="N125:O125"/>
    <mergeCell ref="N126:O126"/>
    <mergeCell ref="A120:E120"/>
    <mergeCell ref="G120:H120"/>
    <mergeCell ref="N120:O120"/>
    <mergeCell ref="A121:E121"/>
    <mergeCell ref="G121:H121"/>
    <mergeCell ref="N121:O121"/>
    <mergeCell ref="S117:S118"/>
    <mergeCell ref="U117:U118"/>
    <mergeCell ref="N118:O118"/>
    <mergeCell ref="A119:E119"/>
    <mergeCell ref="G119:H119"/>
    <mergeCell ref="N119:O119"/>
    <mergeCell ref="I117:I118"/>
    <mergeCell ref="J117:J118"/>
    <mergeCell ref="K117:K118"/>
    <mergeCell ref="L117:L118"/>
    <mergeCell ref="M117:M118"/>
    <mergeCell ref="N117:O117"/>
    <mergeCell ref="C117:C118"/>
    <mergeCell ref="D117:D118"/>
    <mergeCell ref="E117:E118"/>
    <mergeCell ref="F117:F118"/>
    <mergeCell ref="G117:G118"/>
    <mergeCell ref="H117:H118"/>
    <mergeCell ref="K115:K116"/>
    <mergeCell ref="L115:L116"/>
    <mergeCell ref="M115:M116"/>
    <mergeCell ref="N115:O115"/>
    <mergeCell ref="S115:S116"/>
    <mergeCell ref="U115:U116"/>
    <mergeCell ref="N116:O116"/>
    <mergeCell ref="S113:S114"/>
    <mergeCell ref="N114:O114"/>
    <mergeCell ref="K113:K114"/>
    <mergeCell ref="L113:L114"/>
    <mergeCell ref="M113:M114"/>
    <mergeCell ref="N113:O113"/>
    <mergeCell ref="H115:H116"/>
    <mergeCell ref="I115:I116"/>
    <mergeCell ref="J115:J116"/>
    <mergeCell ref="I113:I114"/>
    <mergeCell ref="J113:J114"/>
    <mergeCell ref="C113:C114"/>
    <mergeCell ref="D113:D114"/>
    <mergeCell ref="E113:E114"/>
    <mergeCell ref="F113:F114"/>
    <mergeCell ref="G113:G114"/>
    <mergeCell ref="H113:H114"/>
    <mergeCell ref="K111:K112"/>
    <mergeCell ref="L111:L112"/>
    <mergeCell ref="M111:M112"/>
    <mergeCell ref="N111:O111"/>
    <mergeCell ref="S111:S112"/>
    <mergeCell ref="U111:U112"/>
    <mergeCell ref="N112:O112"/>
    <mergeCell ref="U109:U110"/>
    <mergeCell ref="N110:O110"/>
    <mergeCell ref="K109:K110"/>
    <mergeCell ref="L109:L110"/>
    <mergeCell ref="M109:M110"/>
    <mergeCell ref="N109:O109"/>
    <mergeCell ref="S109:S110"/>
    <mergeCell ref="H111:H112"/>
    <mergeCell ref="I111:I112"/>
    <mergeCell ref="J111:J112"/>
    <mergeCell ref="J109:J110"/>
    <mergeCell ref="C109:C110"/>
    <mergeCell ref="D109:D110"/>
    <mergeCell ref="E109:E110"/>
    <mergeCell ref="F109:F110"/>
    <mergeCell ref="G109:G110"/>
    <mergeCell ref="H109:H110"/>
    <mergeCell ref="I109:I110"/>
    <mergeCell ref="H107:H108"/>
    <mergeCell ref="I107:I108"/>
    <mergeCell ref="M105:M106"/>
    <mergeCell ref="N105:O105"/>
    <mergeCell ref="S105:S106"/>
    <mergeCell ref="U105:U106"/>
    <mergeCell ref="N106:O106"/>
    <mergeCell ref="C107:C108"/>
    <mergeCell ref="D107:D108"/>
    <mergeCell ref="E107:E108"/>
    <mergeCell ref="F107:F108"/>
    <mergeCell ref="G107:G108"/>
    <mergeCell ref="G105:G106"/>
    <mergeCell ref="H105:H106"/>
    <mergeCell ref="I105:I106"/>
    <mergeCell ref="J105:J106"/>
    <mergeCell ref="K105:K106"/>
    <mergeCell ref="L105:L106"/>
    <mergeCell ref="N107:O107"/>
    <mergeCell ref="S107:S108"/>
    <mergeCell ref="N108:O108"/>
    <mergeCell ref="J107:J108"/>
    <mergeCell ref="K107:K108"/>
    <mergeCell ref="L107:L108"/>
    <mergeCell ref="M107:M108"/>
    <mergeCell ref="K103:K104"/>
    <mergeCell ref="L103:L104"/>
    <mergeCell ref="M103:M104"/>
    <mergeCell ref="N103:O103"/>
    <mergeCell ref="S103:S104"/>
    <mergeCell ref="N104:O104"/>
    <mergeCell ref="U101:U102"/>
    <mergeCell ref="N102:O102"/>
    <mergeCell ref="K101:K102"/>
    <mergeCell ref="L101:L102"/>
    <mergeCell ref="M101:M102"/>
    <mergeCell ref="N101:O101"/>
    <mergeCell ref="S101:S102"/>
    <mergeCell ref="H97:H98"/>
    <mergeCell ref="I97:I98"/>
    <mergeCell ref="J97:J98"/>
    <mergeCell ref="C103:C104"/>
    <mergeCell ref="D103:D104"/>
    <mergeCell ref="E103:E104"/>
    <mergeCell ref="F103:F104"/>
    <mergeCell ref="G103:G104"/>
    <mergeCell ref="H103:H104"/>
    <mergeCell ref="I103:I104"/>
    <mergeCell ref="J103:J104"/>
    <mergeCell ref="J101:J102"/>
    <mergeCell ref="S99:S100"/>
    <mergeCell ref="U99:U100"/>
    <mergeCell ref="N100:O100"/>
    <mergeCell ref="C101:C102"/>
    <mergeCell ref="D101:D102"/>
    <mergeCell ref="E101:E102"/>
    <mergeCell ref="F101:F102"/>
    <mergeCell ref="G101:G102"/>
    <mergeCell ref="H101:H102"/>
    <mergeCell ref="I101:I102"/>
    <mergeCell ref="I99:I100"/>
    <mergeCell ref="J99:J100"/>
    <mergeCell ref="K99:K100"/>
    <mergeCell ref="L99:L100"/>
    <mergeCell ref="M99:M100"/>
    <mergeCell ref="N99:O99"/>
    <mergeCell ref="E99:E100"/>
    <mergeCell ref="F99:F100"/>
    <mergeCell ref="G99:G100"/>
    <mergeCell ref="H99:H100"/>
    <mergeCell ref="K97:K98"/>
    <mergeCell ref="L97:L98"/>
    <mergeCell ref="S95:S96"/>
    <mergeCell ref="U95:U96"/>
    <mergeCell ref="N96:O96"/>
    <mergeCell ref="N93:O93"/>
    <mergeCell ref="N94:O94"/>
    <mergeCell ref="K93:K94"/>
    <mergeCell ref="L93:L94"/>
    <mergeCell ref="M93:M94"/>
    <mergeCell ref="N97:O97"/>
    <mergeCell ref="S97:S98"/>
    <mergeCell ref="U97:U98"/>
    <mergeCell ref="N98:O98"/>
    <mergeCell ref="M97:M98"/>
    <mergeCell ref="A97:B118"/>
    <mergeCell ref="C97:C98"/>
    <mergeCell ref="D97:D98"/>
    <mergeCell ref="E97:E98"/>
    <mergeCell ref="F97:F98"/>
    <mergeCell ref="G97:G98"/>
    <mergeCell ref="C105:C106"/>
    <mergeCell ref="D105:D106"/>
    <mergeCell ref="E105:E106"/>
    <mergeCell ref="F105:F106"/>
    <mergeCell ref="C99:C100"/>
    <mergeCell ref="D99:D100"/>
    <mergeCell ref="C111:C112"/>
    <mergeCell ref="D111:D112"/>
    <mergeCell ref="E111:E112"/>
    <mergeCell ref="F111:F112"/>
    <mergeCell ref="G111:G112"/>
    <mergeCell ref="C115:C116"/>
    <mergeCell ref="D115:D116"/>
    <mergeCell ref="E115:E116"/>
    <mergeCell ref="F115:F116"/>
    <mergeCell ref="G115:G116"/>
    <mergeCell ref="M91:M92"/>
    <mergeCell ref="N91:O91"/>
    <mergeCell ref="N92:O92"/>
    <mergeCell ref="C93:C94"/>
    <mergeCell ref="D93:D94"/>
    <mergeCell ref="E93:E94"/>
    <mergeCell ref="F93:F94"/>
    <mergeCell ref="G93:G94"/>
    <mergeCell ref="C95:C96"/>
    <mergeCell ref="D95:D96"/>
    <mergeCell ref="E95:E96"/>
    <mergeCell ref="F95:F96"/>
    <mergeCell ref="G95:G96"/>
    <mergeCell ref="H95:H96"/>
    <mergeCell ref="I95:I96"/>
    <mergeCell ref="J95:J96"/>
    <mergeCell ref="H93:H94"/>
    <mergeCell ref="I93:I94"/>
    <mergeCell ref="J93:J94"/>
    <mergeCell ref="K95:K96"/>
    <mergeCell ref="L95:L96"/>
    <mergeCell ref="M95:M96"/>
    <mergeCell ref="N95:O95"/>
    <mergeCell ref="S89:S90"/>
    <mergeCell ref="N90:O90"/>
    <mergeCell ref="C91:C92"/>
    <mergeCell ref="D91:D92"/>
    <mergeCell ref="E91:E92"/>
    <mergeCell ref="F91:F92"/>
    <mergeCell ref="G91:G92"/>
    <mergeCell ref="H91:H92"/>
    <mergeCell ref="I91:I92"/>
    <mergeCell ref="J91:J92"/>
    <mergeCell ref="I89:I90"/>
    <mergeCell ref="J89:J90"/>
    <mergeCell ref="K89:K90"/>
    <mergeCell ref="L89:L90"/>
    <mergeCell ref="M89:M90"/>
    <mergeCell ref="N89:O89"/>
    <mergeCell ref="C89:C90"/>
    <mergeCell ref="D89:D90"/>
    <mergeCell ref="E89:E90"/>
    <mergeCell ref="F89:F90"/>
    <mergeCell ref="G89:G90"/>
    <mergeCell ref="H89:H90"/>
    <mergeCell ref="K91:K92"/>
    <mergeCell ref="L91:L92"/>
    <mergeCell ref="K87:K88"/>
    <mergeCell ref="L87:L88"/>
    <mergeCell ref="M87:M88"/>
    <mergeCell ref="N87:O87"/>
    <mergeCell ref="S87:S88"/>
    <mergeCell ref="N88:O88"/>
    <mergeCell ref="S85:S86"/>
    <mergeCell ref="N86:O86"/>
    <mergeCell ref="C87:C88"/>
    <mergeCell ref="D87:D88"/>
    <mergeCell ref="E87:E88"/>
    <mergeCell ref="F87:F88"/>
    <mergeCell ref="G87:G88"/>
    <mergeCell ref="H87:H88"/>
    <mergeCell ref="I87:I88"/>
    <mergeCell ref="J87:J88"/>
    <mergeCell ref="I85:I86"/>
    <mergeCell ref="J85:J86"/>
    <mergeCell ref="K85:K86"/>
    <mergeCell ref="L85:L86"/>
    <mergeCell ref="M85:M86"/>
    <mergeCell ref="N85:O85"/>
    <mergeCell ref="C85:C86"/>
    <mergeCell ref="D85:D86"/>
    <mergeCell ref="E85:E86"/>
    <mergeCell ref="F85:F86"/>
    <mergeCell ref="G85:G86"/>
    <mergeCell ref="H85:H86"/>
    <mergeCell ref="K83:K84"/>
    <mergeCell ref="L83:L84"/>
    <mergeCell ref="M83:M84"/>
    <mergeCell ref="N83:O83"/>
    <mergeCell ref="S83:S84"/>
    <mergeCell ref="U83:U84"/>
    <mergeCell ref="N84:O84"/>
    <mergeCell ref="U81:U82"/>
    <mergeCell ref="N82:O82"/>
    <mergeCell ref="C83:C84"/>
    <mergeCell ref="D83:D84"/>
    <mergeCell ref="E83:E84"/>
    <mergeCell ref="F83:F84"/>
    <mergeCell ref="G83:G84"/>
    <mergeCell ref="H83:H84"/>
    <mergeCell ref="I83:I84"/>
    <mergeCell ref="J83:J84"/>
    <mergeCell ref="J81:J82"/>
    <mergeCell ref="K81:K82"/>
    <mergeCell ref="L81:L82"/>
    <mergeCell ref="M81:M82"/>
    <mergeCell ref="N81:O81"/>
    <mergeCell ref="S81:S82"/>
    <mergeCell ref="S79:S80"/>
    <mergeCell ref="U79:U80"/>
    <mergeCell ref="N80:O80"/>
    <mergeCell ref="C81:C82"/>
    <mergeCell ref="D81:D82"/>
    <mergeCell ref="E81:E82"/>
    <mergeCell ref="F81:F82"/>
    <mergeCell ref="G81:G82"/>
    <mergeCell ref="H81:H82"/>
    <mergeCell ref="I81:I82"/>
    <mergeCell ref="I79:I80"/>
    <mergeCell ref="J79:J80"/>
    <mergeCell ref="K79:K80"/>
    <mergeCell ref="L79:L80"/>
    <mergeCell ref="M79:M80"/>
    <mergeCell ref="N79:O79"/>
    <mergeCell ref="C79:C80"/>
    <mergeCell ref="D79:D80"/>
    <mergeCell ref="E79:E80"/>
    <mergeCell ref="F79:F80"/>
    <mergeCell ref="G79:G80"/>
    <mergeCell ref="H79:H80"/>
    <mergeCell ref="K77:K78"/>
    <mergeCell ref="L77:L78"/>
    <mergeCell ref="M77:M78"/>
    <mergeCell ref="N77:O77"/>
    <mergeCell ref="S77:S78"/>
    <mergeCell ref="U77:U78"/>
    <mergeCell ref="N78:O78"/>
    <mergeCell ref="U75:U76"/>
    <mergeCell ref="N76:O76"/>
    <mergeCell ref="K75:K76"/>
    <mergeCell ref="L75:L76"/>
    <mergeCell ref="M75:M76"/>
    <mergeCell ref="N75:O75"/>
    <mergeCell ref="S75:S76"/>
    <mergeCell ref="C77:C78"/>
    <mergeCell ref="D77:D78"/>
    <mergeCell ref="E77:E78"/>
    <mergeCell ref="F77:F78"/>
    <mergeCell ref="G77:G78"/>
    <mergeCell ref="H77:H78"/>
    <mergeCell ref="I77:I78"/>
    <mergeCell ref="J77:J78"/>
    <mergeCell ref="J75:J76"/>
    <mergeCell ref="N74:O74"/>
    <mergeCell ref="C75:C76"/>
    <mergeCell ref="D75:D76"/>
    <mergeCell ref="E75:E76"/>
    <mergeCell ref="F75:F76"/>
    <mergeCell ref="G75:G76"/>
    <mergeCell ref="H75:H76"/>
    <mergeCell ref="I75:I76"/>
    <mergeCell ref="I73:I74"/>
    <mergeCell ref="J73:J74"/>
    <mergeCell ref="K73:K74"/>
    <mergeCell ref="L73:L74"/>
    <mergeCell ref="M73:M74"/>
    <mergeCell ref="N73:O73"/>
    <mergeCell ref="S71:S72"/>
    <mergeCell ref="U71:U72"/>
    <mergeCell ref="N72:O72"/>
    <mergeCell ref="A73:B96"/>
    <mergeCell ref="C73:C74"/>
    <mergeCell ref="D73:D74"/>
    <mergeCell ref="E73:E74"/>
    <mergeCell ref="F73:F74"/>
    <mergeCell ref="G73:G74"/>
    <mergeCell ref="H73:H74"/>
    <mergeCell ref="I71:I72"/>
    <mergeCell ref="J71:J72"/>
    <mergeCell ref="K71:K72"/>
    <mergeCell ref="L71:L72"/>
    <mergeCell ref="M71:M72"/>
    <mergeCell ref="N71:O71"/>
    <mergeCell ref="C71:C72"/>
    <mergeCell ref="D71:D72"/>
    <mergeCell ref="E71:E72"/>
    <mergeCell ref="F71:F72"/>
    <mergeCell ref="G71:G72"/>
    <mergeCell ref="H71:H72"/>
    <mergeCell ref="S73:S74"/>
    <mergeCell ref="U73:U74"/>
    <mergeCell ref="K67:K68"/>
    <mergeCell ref="L67:L68"/>
    <mergeCell ref="I69:I70"/>
    <mergeCell ref="J69:J70"/>
    <mergeCell ref="K69:K70"/>
    <mergeCell ref="L69:L70"/>
    <mergeCell ref="M69:M70"/>
    <mergeCell ref="N69:O69"/>
    <mergeCell ref="N70:O70"/>
    <mergeCell ref="M67:M68"/>
    <mergeCell ref="N67:O67"/>
    <mergeCell ref="D69:D70"/>
    <mergeCell ref="E69:E70"/>
    <mergeCell ref="F69:F70"/>
    <mergeCell ref="G69:G70"/>
    <mergeCell ref="H69:H70"/>
    <mergeCell ref="G67:G68"/>
    <mergeCell ref="H67:H68"/>
    <mergeCell ref="I67:I68"/>
    <mergeCell ref="J67:J68"/>
    <mergeCell ref="M65:M66"/>
    <mergeCell ref="N65:O65"/>
    <mergeCell ref="S65:S66"/>
    <mergeCell ref="U65:U66"/>
    <mergeCell ref="N66:O66"/>
    <mergeCell ref="B67:B72"/>
    <mergeCell ref="C67:C68"/>
    <mergeCell ref="D67:D68"/>
    <mergeCell ref="E67:E68"/>
    <mergeCell ref="F67:F68"/>
    <mergeCell ref="G65:G66"/>
    <mergeCell ref="H65:H66"/>
    <mergeCell ref="I65:I66"/>
    <mergeCell ref="J65:J66"/>
    <mergeCell ref="K65:K66"/>
    <mergeCell ref="L65:L66"/>
    <mergeCell ref="B59:B66"/>
    <mergeCell ref="C65:C66"/>
    <mergeCell ref="D65:D66"/>
    <mergeCell ref="E65:E66"/>
    <mergeCell ref="F65:F66"/>
    <mergeCell ref="S67:S68"/>
    <mergeCell ref="N68:O68"/>
    <mergeCell ref="C69:C70"/>
    <mergeCell ref="K63:K64"/>
    <mergeCell ref="L63:L64"/>
    <mergeCell ref="M63:M64"/>
    <mergeCell ref="N63:O63"/>
    <mergeCell ref="S63:S64"/>
    <mergeCell ref="N64:O64"/>
    <mergeCell ref="S61:S62"/>
    <mergeCell ref="N62:O62"/>
    <mergeCell ref="C63:C64"/>
    <mergeCell ref="D63:D64"/>
    <mergeCell ref="E63:E64"/>
    <mergeCell ref="F63:F64"/>
    <mergeCell ref="G63:G64"/>
    <mergeCell ref="H63:H64"/>
    <mergeCell ref="I63:I64"/>
    <mergeCell ref="J63:J64"/>
    <mergeCell ref="I61:I62"/>
    <mergeCell ref="J61:J62"/>
    <mergeCell ref="K61:K62"/>
    <mergeCell ref="L61:L62"/>
    <mergeCell ref="M61:M62"/>
    <mergeCell ref="N61:O61"/>
    <mergeCell ref="N59:O59"/>
    <mergeCell ref="S59:S60"/>
    <mergeCell ref="U59:U60"/>
    <mergeCell ref="N60:O60"/>
    <mergeCell ref="C61:C62"/>
    <mergeCell ref="D61:D62"/>
    <mergeCell ref="E61:E62"/>
    <mergeCell ref="F61:F62"/>
    <mergeCell ref="G61:G62"/>
    <mergeCell ref="H61:H62"/>
    <mergeCell ref="H59:H60"/>
    <mergeCell ref="I59:I60"/>
    <mergeCell ref="J59:J60"/>
    <mergeCell ref="K59:K60"/>
    <mergeCell ref="L59:L60"/>
    <mergeCell ref="M59:M60"/>
    <mergeCell ref="C59:C60"/>
    <mergeCell ref="D59:D60"/>
    <mergeCell ref="E59:E60"/>
    <mergeCell ref="F59:F60"/>
    <mergeCell ref="G59:G60"/>
    <mergeCell ref="K57:K58"/>
    <mergeCell ref="L57:L58"/>
    <mergeCell ref="M57:M58"/>
    <mergeCell ref="N57:O57"/>
    <mergeCell ref="S57:S58"/>
    <mergeCell ref="U57:U58"/>
    <mergeCell ref="N58:O58"/>
    <mergeCell ref="U55:U56"/>
    <mergeCell ref="N56:O56"/>
    <mergeCell ref="K55:K56"/>
    <mergeCell ref="L55:L56"/>
    <mergeCell ref="M55:M56"/>
    <mergeCell ref="N55:O55"/>
    <mergeCell ref="S55:S56"/>
    <mergeCell ref="B55:B58"/>
    <mergeCell ref="C55:C56"/>
    <mergeCell ref="D55:D56"/>
    <mergeCell ref="E55:E56"/>
    <mergeCell ref="F55:F56"/>
    <mergeCell ref="G55:G56"/>
    <mergeCell ref="H55:H56"/>
    <mergeCell ref="I55:I56"/>
    <mergeCell ref="J53:J54"/>
    <mergeCell ref="C57:C58"/>
    <mergeCell ref="D57:D58"/>
    <mergeCell ref="E57:E58"/>
    <mergeCell ref="F57:F58"/>
    <mergeCell ref="G57:G58"/>
    <mergeCell ref="H57:H58"/>
    <mergeCell ref="I57:I58"/>
    <mergeCell ref="J57:J58"/>
    <mergeCell ref="J55:J56"/>
    <mergeCell ref="U51:U52"/>
    <mergeCell ref="N52:O52"/>
    <mergeCell ref="B53:B54"/>
    <mergeCell ref="C53:C54"/>
    <mergeCell ref="D53:D54"/>
    <mergeCell ref="E53:E54"/>
    <mergeCell ref="F53:F54"/>
    <mergeCell ref="G53:G54"/>
    <mergeCell ref="H53:H54"/>
    <mergeCell ref="I53:I54"/>
    <mergeCell ref="J51:J52"/>
    <mergeCell ref="K51:K52"/>
    <mergeCell ref="L51:L52"/>
    <mergeCell ref="M51:M52"/>
    <mergeCell ref="N51:O51"/>
    <mergeCell ref="S51:S52"/>
    <mergeCell ref="B49:B52"/>
    <mergeCell ref="U53:U54"/>
    <mergeCell ref="N54:O54"/>
    <mergeCell ref="K53:K54"/>
    <mergeCell ref="L53:L54"/>
    <mergeCell ref="M53:M54"/>
    <mergeCell ref="N53:O53"/>
    <mergeCell ref="S53:S54"/>
    <mergeCell ref="N49:O49"/>
    <mergeCell ref="S49:S50"/>
    <mergeCell ref="N50:O50"/>
    <mergeCell ref="C51:C52"/>
    <mergeCell ref="D51:D52"/>
    <mergeCell ref="E51:E52"/>
    <mergeCell ref="F51:F52"/>
    <mergeCell ref="G51:G52"/>
    <mergeCell ref="H51:H52"/>
    <mergeCell ref="I51:I52"/>
    <mergeCell ref="H49:H50"/>
    <mergeCell ref="I49:I50"/>
    <mergeCell ref="J49:J50"/>
    <mergeCell ref="K49:K50"/>
    <mergeCell ref="L49:L50"/>
    <mergeCell ref="M49:M50"/>
    <mergeCell ref="C49:C50"/>
    <mergeCell ref="D49:D50"/>
    <mergeCell ref="E49:E50"/>
    <mergeCell ref="F49:F50"/>
    <mergeCell ref="G49:G50"/>
    <mergeCell ref="L47:L48"/>
    <mergeCell ref="M47:M48"/>
    <mergeCell ref="N47:O47"/>
    <mergeCell ref="S47:S48"/>
    <mergeCell ref="U47:U48"/>
    <mergeCell ref="N48:O48"/>
    <mergeCell ref="S45:S46"/>
    <mergeCell ref="N46:O46"/>
    <mergeCell ref="K45:K46"/>
    <mergeCell ref="L45:L46"/>
    <mergeCell ref="M45:M46"/>
    <mergeCell ref="N45:O45"/>
    <mergeCell ref="E47:E48"/>
    <mergeCell ref="F47:F48"/>
    <mergeCell ref="G47:G48"/>
    <mergeCell ref="H47:H48"/>
    <mergeCell ref="I47:I48"/>
    <mergeCell ref="J47:J48"/>
    <mergeCell ref="I45:I46"/>
    <mergeCell ref="J45:J46"/>
    <mergeCell ref="K47:K48"/>
    <mergeCell ref="S43:S44"/>
    <mergeCell ref="U43:U44"/>
    <mergeCell ref="N44:O44"/>
    <mergeCell ref="B45:B48"/>
    <mergeCell ref="C45:C46"/>
    <mergeCell ref="D45:D46"/>
    <mergeCell ref="E45:E46"/>
    <mergeCell ref="F45:F46"/>
    <mergeCell ref="G45:G46"/>
    <mergeCell ref="H45:H46"/>
    <mergeCell ref="I43:I44"/>
    <mergeCell ref="J43:J44"/>
    <mergeCell ref="K43:K44"/>
    <mergeCell ref="L43:L44"/>
    <mergeCell ref="M43:M44"/>
    <mergeCell ref="N43:O43"/>
    <mergeCell ref="C43:C44"/>
    <mergeCell ref="D43:D44"/>
    <mergeCell ref="E43:E44"/>
    <mergeCell ref="F43:F44"/>
    <mergeCell ref="G43:G44"/>
    <mergeCell ref="H43:H44"/>
    <mergeCell ref="C47:C48"/>
    <mergeCell ref="D47:D48"/>
    <mergeCell ref="L41:L42"/>
    <mergeCell ref="M41:M42"/>
    <mergeCell ref="N41:O41"/>
    <mergeCell ref="S41:S42"/>
    <mergeCell ref="N42:O42"/>
    <mergeCell ref="S39:S40"/>
    <mergeCell ref="U39:U40"/>
    <mergeCell ref="N40:O40"/>
    <mergeCell ref="K39:K40"/>
    <mergeCell ref="L39:L40"/>
    <mergeCell ref="M39:M40"/>
    <mergeCell ref="N39:O39"/>
    <mergeCell ref="E41:E42"/>
    <mergeCell ref="F41:F42"/>
    <mergeCell ref="G41:G42"/>
    <mergeCell ref="H41:H42"/>
    <mergeCell ref="I41:I42"/>
    <mergeCell ref="I39:I40"/>
    <mergeCell ref="J39:J40"/>
    <mergeCell ref="J41:J42"/>
    <mergeCell ref="K41:K42"/>
    <mergeCell ref="S37:S38"/>
    <mergeCell ref="U37:U38"/>
    <mergeCell ref="N38:O38"/>
    <mergeCell ref="B39:B44"/>
    <mergeCell ref="C39:C40"/>
    <mergeCell ref="D39:D40"/>
    <mergeCell ref="E39:E40"/>
    <mergeCell ref="F39:F40"/>
    <mergeCell ref="G39:G40"/>
    <mergeCell ref="H39:H40"/>
    <mergeCell ref="I37:I38"/>
    <mergeCell ref="J37:J38"/>
    <mergeCell ref="K37:K38"/>
    <mergeCell ref="L37:L38"/>
    <mergeCell ref="M37:M38"/>
    <mergeCell ref="N37:O37"/>
    <mergeCell ref="C37:C38"/>
    <mergeCell ref="D37:D38"/>
    <mergeCell ref="E37:E38"/>
    <mergeCell ref="F37:F38"/>
    <mergeCell ref="G37:G38"/>
    <mergeCell ref="H37:H38"/>
    <mergeCell ref="C41:C42"/>
    <mergeCell ref="D41:D42"/>
    <mergeCell ref="M35:M36"/>
    <mergeCell ref="N35:O35"/>
    <mergeCell ref="S35:S36"/>
    <mergeCell ref="N36:O36"/>
    <mergeCell ref="S33:S34"/>
    <mergeCell ref="U33:U34"/>
    <mergeCell ref="N34:O34"/>
    <mergeCell ref="K33:K34"/>
    <mergeCell ref="L33:L34"/>
    <mergeCell ref="M33:M34"/>
    <mergeCell ref="N33:O33"/>
    <mergeCell ref="F35:F36"/>
    <mergeCell ref="G35:G36"/>
    <mergeCell ref="H35:H36"/>
    <mergeCell ref="I35:I36"/>
    <mergeCell ref="I33:I34"/>
    <mergeCell ref="J33:J34"/>
    <mergeCell ref="J35:J36"/>
    <mergeCell ref="K35:K36"/>
    <mergeCell ref="L35:L36"/>
    <mergeCell ref="K29:K30"/>
    <mergeCell ref="L29:L30"/>
    <mergeCell ref="M29:M30"/>
    <mergeCell ref="N29:O29"/>
    <mergeCell ref="B27:B30"/>
    <mergeCell ref="S31:S32"/>
    <mergeCell ref="U31:U32"/>
    <mergeCell ref="N32:O32"/>
    <mergeCell ref="B33:B38"/>
    <mergeCell ref="C33:C34"/>
    <mergeCell ref="D33:D34"/>
    <mergeCell ref="E33:E34"/>
    <mergeCell ref="F33:F34"/>
    <mergeCell ref="G33:G34"/>
    <mergeCell ref="H33:H34"/>
    <mergeCell ref="I31:I32"/>
    <mergeCell ref="J31:J32"/>
    <mergeCell ref="K31:K32"/>
    <mergeCell ref="L31:L32"/>
    <mergeCell ref="M31:M32"/>
    <mergeCell ref="N31:O31"/>
    <mergeCell ref="C35:C36"/>
    <mergeCell ref="D35:D36"/>
    <mergeCell ref="E35:E36"/>
    <mergeCell ref="B31:B32"/>
    <mergeCell ref="C31:C32"/>
    <mergeCell ref="D31:D32"/>
    <mergeCell ref="E31:E32"/>
    <mergeCell ref="F31:F32"/>
    <mergeCell ref="G31:G32"/>
    <mergeCell ref="H31:H32"/>
    <mergeCell ref="I29:I30"/>
    <mergeCell ref="J29:J30"/>
    <mergeCell ref="N27:O27"/>
    <mergeCell ref="S27:S28"/>
    <mergeCell ref="U27:U28"/>
    <mergeCell ref="N28:O28"/>
    <mergeCell ref="C29:C30"/>
    <mergeCell ref="D29:D30"/>
    <mergeCell ref="E29:E30"/>
    <mergeCell ref="F29:F30"/>
    <mergeCell ref="G29:G30"/>
    <mergeCell ref="H29:H30"/>
    <mergeCell ref="H27:H28"/>
    <mergeCell ref="I27:I28"/>
    <mergeCell ref="J27:J28"/>
    <mergeCell ref="K27:K28"/>
    <mergeCell ref="L27:L28"/>
    <mergeCell ref="M27:M28"/>
    <mergeCell ref="C27:C28"/>
    <mergeCell ref="D27:D28"/>
    <mergeCell ref="E27:E28"/>
    <mergeCell ref="F27:F28"/>
    <mergeCell ref="G27:G28"/>
    <mergeCell ref="S29:S30"/>
    <mergeCell ref="U29:U30"/>
    <mergeCell ref="N30:O30"/>
    <mergeCell ref="S25:S26"/>
    <mergeCell ref="U25:U26"/>
    <mergeCell ref="N26:O26"/>
    <mergeCell ref="U23:U24"/>
    <mergeCell ref="N24:O24"/>
    <mergeCell ref="K23:K24"/>
    <mergeCell ref="L23:L24"/>
    <mergeCell ref="M23:M24"/>
    <mergeCell ref="N23:O23"/>
    <mergeCell ref="S23:S24"/>
    <mergeCell ref="G25:G26"/>
    <mergeCell ref="H25:H26"/>
    <mergeCell ref="I25:I26"/>
    <mergeCell ref="J25:J26"/>
    <mergeCell ref="J23:J24"/>
    <mergeCell ref="K25:K26"/>
    <mergeCell ref="L25:L26"/>
    <mergeCell ref="M25:M26"/>
    <mergeCell ref="N25:O25"/>
    <mergeCell ref="S21:S22"/>
    <mergeCell ref="U21:U22"/>
    <mergeCell ref="N22:O22"/>
    <mergeCell ref="C23:C24"/>
    <mergeCell ref="D23:D24"/>
    <mergeCell ref="E23:E24"/>
    <mergeCell ref="F23:F24"/>
    <mergeCell ref="G23:G24"/>
    <mergeCell ref="H23:H24"/>
    <mergeCell ref="I23:I24"/>
    <mergeCell ref="I21:I22"/>
    <mergeCell ref="J21:J22"/>
    <mergeCell ref="K21:K22"/>
    <mergeCell ref="L21:L22"/>
    <mergeCell ref="M21:M22"/>
    <mergeCell ref="N21:O21"/>
    <mergeCell ref="S19:S20"/>
    <mergeCell ref="U19:U20"/>
    <mergeCell ref="N20:O20"/>
    <mergeCell ref="B21:B26"/>
    <mergeCell ref="C21:C22"/>
    <mergeCell ref="D21:D22"/>
    <mergeCell ref="E21:E22"/>
    <mergeCell ref="F21:F22"/>
    <mergeCell ref="G21:G22"/>
    <mergeCell ref="H21:H22"/>
    <mergeCell ref="I19:I20"/>
    <mergeCell ref="J19:J20"/>
    <mergeCell ref="K19:K20"/>
    <mergeCell ref="L19:L20"/>
    <mergeCell ref="M19:M20"/>
    <mergeCell ref="N19:O19"/>
    <mergeCell ref="C19:C20"/>
    <mergeCell ref="D19:D20"/>
    <mergeCell ref="E19:E20"/>
    <mergeCell ref="F19:F20"/>
    <mergeCell ref="G19:G20"/>
    <mergeCell ref="H19:H20"/>
    <mergeCell ref="B17:B20"/>
    <mergeCell ref="C17:C18"/>
    <mergeCell ref="L17:L18"/>
    <mergeCell ref="M17:M18"/>
    <mergeCell ref="N17:O17"/>
    <mergeCell ref="S17:S18"/>
    <mergeCell ref="N18:O18"/>
    <mergeCell ref="U15:U16"/>
    <mergeCell ref="N16:O16"/>
    <mergeCell ref="M15:M16"/>
    <mergeCell ref="N15:O15"/>
    <mergeCell ref="S15:S16"/>
    <mergeCell ref="U13:U14"/>
    <mergeCell ref="N14:O14"/>
    <mergeCell ref="C15:C16"/>
    <mergeCell ref="D15:D16"/>
    <mergeCell ref="E15:E16"/>
    <mergeCell ref="F15:F16"/>
    <mergeCell ref="G15:G16"/>
    <mergeCell ref="H15:H16"/>
    <mergeCell ref="I15:I16"/>
    <mergeCell ref="I13:I14"/>
    <mergeCell ref="J13:J14"/>
    <mergeCell ref="K13:K14"/>
    <mergeCell ref="L13:L14"/>
    <mergeCell ref="M13:M14"/>
    <mergeCell ref="N13:O13"/>
    <mergeCell ref="J15:J16"/>
    <mergeCell ref="K15:K16"/>
    <mergeCell ref="L15:L16"/>
    <mergeCell ref="N11:O11"/>
    <mergeCell ref="S11:S12"/>
    <mergeCell ref="N12:O12"/>
    <mergeCell ref="B13:B16"/>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S13:S14"/>
    <mergeCell ref="L9:L10"/>
    <mergeCell ref="M9:M10"/>
    <mergeCell ref="N9:O9"/>
    <mergeCell ref="S9:S10"/>
    <mergeCell ref="N10:O10"/>
    <mergeCell ref="S7:S8"/>
    <mergeCell ref="U7:U8"/>
    <mergeCell ref="N8:O8"/>
    <mergeCell ref="K7:K8"/>
    <mergeCell ref="L7:L8"/>
    <mergeCell ref="M7:M8"/>
    <mergeCell ref="N7:O7"/>
    <mergeCell ref="S5:S6"/>
    <mergeCell ref="T5:T118"/>
    <mergeCell ref="U5:U6"/>
    <mergeCell ref="N6:O6"/>
    <mergeCell ref="C7:C8"/>
    <mergeCell ref="D7:D8"/>
    <mergeCell ref="E7:E8"/>
    <mergeCell ref="F7:F8"/>
    <mergeCell ref="G7:G8"/>
    <mergeCell ref="H7:H8"/>
    <mergeCell ref="I5:I6"/>
    <mergeCell ref="J5:J6"/>
    <mergeCell ref="K5:K6"/>
    <mergeCell ref="L5:L6"/>
    <mergeCell ref="M5:M6"/>
    <mergeCell ref="N5:O5"/>
    <mergeCell ref="C9:C10"/>
    <mergeCell ref="D9:D10"/>
    <mergeCell ref="E9:E10"/>
    <mergeCell ref="F9:F10"/>
    <mergeCell ref="G9:G10"/>
    <mergeCell ref="H9:H10"/>
    <mergeCell ref="I9:I10"/>
    <mergeCell ref="I7:I8"/>
    <mergeCell ref="A5:A72"/>
    <mergeCell ref="B5:B10"/>
    <mergeCell ref="C5:C6"/>
    <mergeCell ref="D5:D6"/>
    <mergeCell ref="E5:E6"/>
    <mergeCell ref="F5:F6"/>
    <mergeCell ref="G5:G6"/>
    <mergeCell ref="H5:H6"/>
    <mergeCell ref="K3:K4"/>
    <mergeCell ref="J7:J8"/>
    <mergeCell ref="J9:J10"/>
    <mergeCell ref="K9:K10"/>
    <mergeCell ref="D17:D18"/>
    <mergeCell ref="E17:E18"/>
    <mergeCell ref="F17:F18"/>
    <mergeCell ref="G17:G18"/>
    <mergeCell ref="H17:H18"/>
    <mergeCell ref="I17:I18"/>
    <mergeCell ref="J17:J18"/>
    <mergeCell ref="K17:K18"/>
    <mergeCell ref="C25:C26"/>
    <mergeCell ref="D25:D26"/>
    <mergeCell ref="E25:E26"/>
    <mergeCell ref="F25:F26"/>
    <mergeCell ref="A1:U1"/>
    <mergeCell ref="A2:U2"/>
    <mergeCell ref="A3:B4"/>
    <mergeCell ref="C3:C4"/>
    <mergeCell ref="E3:E4"/>
    <mergeCell ref="F3:F4"/>
    <mergeCell ref="G3:G4"/>
    <mergeCell ref="H3:H4"/>
    <mergeCell ref="I3:I4"/>
    <mergeCell ref="J3:J4"/>
    <mergeCell ref="T3:T4"/>
    <mergeCell ref="U3:U4"/>
    <mergeCell ref="L3:L4"/>
    <mergeCell ref="M3:M4"/>
    <mergeCell ref="N3:O4"/>
    <mergeCell ref="P3:R3"/>
    <mergeCell ref="S3:S4"/>
  </mergeCells>
  <conditionalFormatting sqref="P5:P6 P8:P9 P16:P18 P22 P26 P30 P34:P36 P38 P40:P42 P44:P46 Q48:R49 P48:P50 R50 P52 P56 P58 P72 P74 P82 R82 P88 P90 P92 R92 P94 P98 R98">
    <cfRule type="cellIs" dxfId="256" priority="48" operator="equal">
      <formula>"E"</formula>
    </cfRule>
  </conditionalFormatting>
  <conditionalFormatting sqref="P61:P65 R73 R109 Q67:R67">
    <cfRule type="cellIs" dxfId="255" priority="39" operator="equal">
      <formula>"P"</formula>
    </cfRule>
  </conditionalFormatting>
  <conditionalFormatting sqref="P69">
    <cfRule type="cellIs" dxfId="254" priority="4" operator="equal">
      <formula>"P"</formula>
    </cfRule>
  </conditionalFormatting>
  <conditionalFormatting sqref="P70">
    <cfRule type="cellIs" dxfId="253" priority="5" operator="equal">
      <formula>"E"</formula>
    </cfRule>
  </conditionalFormatting>
  <conditionalFormatting sqref="P89">
    <cfRule type="cellIs" dxfId="252" priority="9" operator="equal">
      <formula>"P"</formula>
    </cfRule>
  </conditionalFormatting>
  <conditionalFormatting sqref="P93">
    <cfRule type="cellIs" dxfId="251" priority="7" operator="equal">
      <formula>"P"</formula>
    </cfRule>
  </conditionalFormatting>
  <conditionalFormatting sqref="P102 P104">
    <cfRule type="cellIs" dxfId="250" priority="46" operator="equal">
      <formula>"E"</formula>
    </cfRule>
  </conditionalFormatting>
  <conditionalFormatting sqref="P105">
    <cfRule type="cellIs" dxfId="249" priority="42" operator="equal">
      <formula>"P"</formula>
    </cfRule>
  </conditionalFormatting>
  <conditionalFormatting sqref="P109">
    <cfRule type="cellIs" dxfId="248" priority="41" operator="equal">
      <formula>"P"</formula>
    </cfRule>
  </conditionalFormatting>
  <conditionalFormatting sqref="P110 R110">
    <cfRule type="cellIs" dxfId="247" priority="43" operator="equal">
      <formula>"E"</formula>
    </cfRule>
  </conditionalFormatting>
  <conditionalFormatting sqref="P113:Q113">
    <cfRule type="cellIs" dxfId="246" priority="8" operator="equal">
      <formula>"P"</formula>
    </cfRule>
  </conditionalFormatting>
  <conditionalFormatting sqref="P13:R13 P19:R19 P23:R23 P27:R27 P31:R31 P33:R33 P43:R43 P47:Q47 P53:R53 P59:R59">
    <cfRule type="cellIs" dxfId="245" priority="38" operator="equal">
      <formula>"P"</formula>
    </cfRule>
  </conditionalFormatting>
  <conditionalFormatting sqref="P14:R14 P20:R20 P24:R24 P28:R28 P32:R32 Q34:R34 Q36:R36 Q44:R44 Q46:R46 P54:R54 P60:R60">
    <cfRule type="cellIs" dxfId="244" priority="37" operator="equal">
      <formula>"E"</formula>
    </cfRule>
  </conditionalFormatting>
  <conditionalFormatting sqref="P39:R39">
    <cfRule type="cellIs" dxfId="243" priority="16" operator="equal">
      <formula>"P"</formula>
    </cfRule>
  </conditionalFormatting>
  <conditionalFormatting sqref="P66:R66 P68:R68">
    <cfRule type="cellIs" dxfId="242" priority="17" operator="equal">
      <formula>"E"</formula>
    </cfRule>
  </conditionalFormatting>
  <conditionalFormatting sqref="P75:R75">
    <cfRule type="cellIs" dxfId="241" priority="35" operator="equal">
      <formula>"P"</formula>
    </cfRule>
  </conditionalFormatting>
  <conditionalFormatting sqref="P76:R76">
    <cfRule type="cellIs" dxfId="240" priority="21" operator="equal">
      <formula>"E"</formula>
    </cfRule>
  </conditionalFormatting>
  <conditionalFormatting sqref="P77:R77">
    <cfRule type="cellIs" dxfId="239" priority="34" operator="equal">
      <formula>"P"</formula>
    </cfRule>
  </conditionalFormatting>
  <conditionalFormatting sqref="P78:R78">
    <cfRule type="cellIs" dxfId="238" priority="24" operator="equal">
      <formula>"E"</formula>
    </cfRule>
  </conditionalFormatting>
  <conditionalFormatting sqref="P79:R79">
    <cfRule type="cellIs" dxfId="237" priority="33" operator="equal">
      <formula>"P"</formula>
    </cfRule>
  </conditionalFormatting>
  <conditionalFormatting sqref="P80:R80">
    <cfRule type="cellIs" dxfId="236" priority="20" operator="equal">
      <formula>"E"</formula>
    </cfRule>
  </conditionalFormatting>
  <conditionalFormatting sqref="P81:R81">
    <cfRule type="cellIs" dxfId="235" priority="32" operator="equal">
      <formula>"P"</formula>
    </cfRule>
  </conditionalFormatting>
  <conditionalFormatting sqref="P83:R83">
    <cfRule type="cellIs" dxfId="234" priority="31" operator="equal">
      <formula>"P"</formula>
    </cfRule>
  </conditionalFormatting>
  <conditionalFormatting sqref="P84:R84 R85 P86:R86 R87 Q88:R90 Q93:R94">
    <cfRule type="cellIs" dxfId="233" priority="19" operator="equal">
      <formula>"E"</formula>
    </cfRule>
  </conditionalFormatting>
  <conditionalFormatting sqref="P91:R91">
    <cfRule type="cellIs" dxfId="232" priority="6" operator="equal">
      <formula>"P"</formula>
    </cfRule>
  </conditionalFormatting>
  <conditionalFormatting sqref="P95:R95">
    <cfRule type="cellIs" dxfId="231" priority="29" operator="equal">
      <formula>"P"</formula>
    </cfRule>
  </conditionalFormatting>
  <conditionalFormatting sqref="P96:R96">
    <cfRule type="cellIs" dxfId="230" priority="30" operator="equal">
      <formula>"E"</formula>
    </cfRule>
  </conditionalFormatting>
  <conditionalFormatting sqref="P99:R99">
    <cfRule type="cellIs" dxfId="229" priority="28" operator="equal">
      <formula>"P"</formula>
    </cfRule>
  </conditionalFormatting>
  <conditionalFormatting sqref="P100:R100">
    <cfRule type="cellIs" dxfId="228" priority="18" operator="equal">
      <formula>"E"</formula>
    </cfRule>
  </conditionalFormatting>
  <conditionalFormatting sqref="P101:R101">
    <cfRule type="cellIs" dxfId="227" priority="12" operator="equal">
      <formula>"P"</formula>
    </cfRule>
  </conditionalFormatting>
  <conditionalFormatting sqref="P103:R103">
    <cfRule type="cellIs" dxfId="226" priority="2" operator="equal">
      <formula>"P"</formula>
    </cfRule>
  </conditionalFormatting>
  <conditionalFormatting sqref="P111:R111">
    <cfRule type="cellIs" dxfId="225" priority="27" operator="equal">
      <formula>"P"</formula>
    </cfRule>
  </conditionalFormatting>
  <conditionalFormatting sqref="P112:R112">
    <cfRule type="cellIs" dxfId="224" priority="23" operator="equal">
      <formula>"E"</formula>
    </cfRule>
  </conditionalFormatting>
  <conditionalFormatting sqref="P115:R115">
    <cfRule type="cellIs" dxfId="223" priority="26" operator="equal">
      <formula>"P"</formula>
    </cfRule>
  </conditionalFormatting>
  <conditionalFormatting sqref="P116:R116">
    <cfRule type="cellIs" dxfId="222" priority="15" operator="equal">
      <formula>"E"</formula>
    </cfRule>
  </conditionalFormatting>
  <conditionalFormatting sqref="P117:R117">
    <cfRule type="cellIs" dxfId="221" priority="25" operator="equal">
      <formula>"P"</formula>
    </cfRule>
  </conditionalFormatting>
  <conditionalFormatting sqref="P118:R118">
    <cfRule type="cellIs" dxfId="220" priority="14" operator="equal">
      <formula>"E"</formula>
    </cfRule>
  </conditionalFormatting>
  <conditionalFormatting sqref="Q35:R35">
    <cfRule type="cellIs" dxfId="219" priority="10" operator="equal">
      <formula>"P"</formula>
    </cfRule>
  </conditionalFormatting>
  <conditionalFormatting sqref="Q65:R65">
    <cfRule type="cellIs" dxfId="218" priority="36" operator="equal">
      <formula>"P"</formula>
    </cfRule>
  </conditionalFormatting>
  <conditionalFormatting sqref="R5:R8 P15 P21 R21 P25 R25 P29 R29 P37 R37 P51 R51 P55 R55 P57 R57 P71 R71 P73 P97">
    <cfRule type="cellIs" dxfId="217" priority="49" operator="equal">
      <formula>"P"</formula>
    </cfRule>
  </conditionalFormatting>
  <conditionalFormatting sqref="R15">
    <cfRule type="cellIs" dxfId="216" priority="47" operator="equal">
      <formula>"P"</formula>
    </cfRule>
  </conditionalFormatting>
  <conditionalFormatting sqref="R63">
    <cfRule type="cellIs" dxfId="215" priority="13" operator="equal">
      <formula>"P"</formula>
    </cfRule>
  </conditionalFormatting>
  <conditionalFormatting sqref="R69">
    <cfRule type="cellIs" dxfId="214" priority="3" operator="equal">
      <formula>"P"</formula>
    </cfRule>
  </conditionalFormatting>
  <conditionalFormatting sqref="R97">
    <cfRule type="cellIs" dxfId="213" priority="40" operator="equal">
      <formula>"P"</formula>
    </cfRule>
  </conditionalFormatting>
  <conditionalFormatting sqref="R105">
    <cfRule type="cellIs" dxfId="212" priority="44" operator="equal">
      <formula>"P"</formula>
    </cfRule>
  </conditionalFormatting>
  <conditionalFormatting sqref="R106 P106:P108 R108">
    <cfRule type="cellIs" dxfId="211" priority="45" operator="equal">
      <formula>"E"</formula>
    </cfRule>
  </conditionalFormatting>
  <conditionalFormatting sqref="R107">
    <cfRule type="cellIs" dxfId="210" priority="11" operator="equal">
      <formula>"P"</formula>
    </cfRule>
  </conditionalFormatting>
  <conditionalFormatting sqref="R113 P114:R114">
    <cfRule type="cellIs" dxfId="209" priority="22" operator="equal">
      <formula>"E"</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BEDA-9AAB-4173-A8E1-C7D9DD84BDEC}">
  <sheetPr codeName="Hoja8"/>
  <dimension ref="A1:Q37"/>
  <sheetViews>
    <sheetView showGridLines="0" topLeftCell="D1" zoomScale="70" zoomScaleNormal="70" workbookViewId="0">
      <selection sqref="A1:Q5"/>
    </sheetView>
  </sheetViews>
  <sheetFormatPr baseColWidth="10" defaultColWidth="11.42578125" defaultRowHeight="13.5"/>
  <cols>
    <col min="1" max="1" width="13.140625" style="2" customWidth="1"/>
    <col min="2" max="2" width="16.28515625" style="2" customWidth="1"/>
    <col min="3" max="3" width="28.28515625" style="2" customWidth="1"/>
    <col min="4" max="4" width="54.42578125" style="2" customWidth="1"/>
    <col min="5" max="5" width="18.7109375" style="3" customWidth="1"/>
    <col min="6" max="6" width="15.7109375" style="4" customWidth="1"/>
    <col min="7" max="7" width="24.85546875" style="3" customWidth="1"/>
    <col min="8" max="8" width="18.28515625" style="2" customWidth="1"/>
    <col min="9" max="9" width="44.28515625" style="2" customWidth="1"/>
    <col min="10" max="10" width="14.85546875" style="2" customWidth="1"/>
    <col min="11" max="11" width="12.42578125" style="2" bestFit="1" customWidth="1"/>
    <col min="12" max="12" width="15.85546875" style="2" customWidth="1"/>
    <col min="13" max="13" width="13.140625" style="2" customWidth="1"/>
    <col min="14" max="14" width="13.28515625" style="2" bestFit="1" customWidth="1"/>
    <col min="15" max="16" width="11.42578125" style="2"/>
    <col min="17" max="17" width="15.85546875" style="2" customWidth="1"/>
    <col min="18" max="16384" width="11.42578125" style="2"/>
  </cols>
  <sheetData>
    <row r="1" spans="1:17" ht="13.5" customHeight="1">
      <c r="A1" s="329" t="s">
        <v>383</v>
      </c>
      <c r="B1" s="330"/>
      <c r="C1" s="330"/>
      <c r="D1" s="330"/>
      <c r="E1" s="330"/>
      <c r="F1" s="330"/>
      <c r="G1" s="330"/>
      <c r="H1" s="330"/>
      <c r="I1" s="330"/>
      <c r="J1" s="330"/>
      <c r="K1" s="330"/>
      <c r="L1" s="330"/>
      <c r="M1" s="330"/>
      <c r="N1" s="330"/>
      <c r="O1" s="330"/>
      <c r="P1" s="330"/>
      <c r="Q1" s="330"/>
    </row>
    <row r="2" spans="1:17" ht="13.5" customHeight="1">
      <c r="A2" s="329"/>
      <c r="B2" s="330"/>
      <c r="C2" s="330"/>
      <c r="D2" s="330"/>
      <c r="E2" s="330"/>
      <c r="F2" s="330"/>
      <c r="G2" s="330"/>
      <c r="H2" s="330"/>
      <c r="I2" s="330"/>
      <c r="J2" s="330"/>
      <c r="K2" s="330"/>
      <c r="L2" s="330"/>
      <c r="M2" s="330"/>
      <c r="N2" s="330"/>
      <c r="O2" s="330"/>
      <c r="P2" s="330"/>
      <c r="Q2" s="330"/>
    </row>
    <row r="3" spans="1:17" ht="13.5" customHeight="1">
      <c r="A3" s="329"/>
      <c r="B3" s="330"/>
      <c r="C3" s="330"/>
      <c r="D3" s="330"/>
      <c r="E3" s="330"/>
      <c r="F3" s="330"/>
      <c r="G3" s="330"/>
      <c r="H3" s="330"/>
      <c r="I3" s="330"/>
      <c r="J3" s="330"/>
      <c r="K3" s="330"/>
      <c r="L3" s="330"/>
      <c r="M3" s="330"/>
      <c r="N3" s="330"/>
      <c r="O3" s="330"/>
      <c r="P3" s="330"/>
      <c r="Q3" s="330"/>
    </row>
    <row r="4" spans="1:17" ht="13.5" customHeight="1">
      <c r="A4" s="329"/>
      <c r="B4" s="330"/>
      <c r="C4" s="330"/>
      <c r="D4" s="330"/>
      <c r="E4" s="330"/>
      <c r="F4" s="330"/>
      <c r="G4" s="330"/>
      <c r="H4" s="330"/>
      <c r="I4" s="330"/>
      <c r="J4" s="330"/>
      <c r="K4" s="330"/>
      <c r="L4" s="330"/>
      <c r="M4" s="330"/>
      <c r="N4" s="330"/>
      <c r="O4" s="330"/>
      <c r="P4" s="330"/>
      <c r="Q4" s="330"/>
    </row>
    <row r="5" spans="1:17" ht="13.5" customHeight="1">
      <c r="A5" s="329"/>
      <c r="B5" s="330"/>
      <c r="C5" s="330"/>
      <c r="D5" s="330"/>
      <c r="E5" s="330"/>
      <c r="F5" s="330"/>
      <c r="G5" s="330"/>
      <c r="H5" s="330"/>
      <c r="I5" s="330"/>
      <c r="J5" s="330"/>
      <c r="K5" s="330"/>
      <c r="L5" s="330"/>
      <c r="M5" s="330"/>
      <c r="N5" s="330"/>
      <c r="O5" s="330"/>
      <c r="P5" s="330"/>
      <c r="Q5" s="330"/>
    </row>
    <row r="6" spans="1:17" ht="13.5" customHeight="1">
      <c r="A6" s="331" t="s">
        <v>384</v>
      </c>
      <c r="B6" s="332"/>
      <c r="C6" s="332"/>
      <c r="D6" s="332"/>
      <c r="E6" s="332"/>
      <c r="F6" s="332"/>
      <c r="G6" s="332"/>
      <c r="H6" s="332"/>
      <c r="I6" s="332"/>
      <c r="J6" s="332"/>
      <c r="K6" s="332"/>
      <c r="L6" s="332"/>
      <c r="M6" s="332"/>
      <c r="N6" s="332"/>
      <c r="O6" s="332"/>
      <c r="P6" s="332"/>
      <c r="Q6" s="332"/>
    </row>
    <row r="7" spans="1:17" ht="13.5" customHeight="1">
      <c r="A7" s="331"/>
      <c r="B7" s="332"/>
      <c r="C7" s="332"/>
      <c r="D7" s="332"/>
      <c r="E7" s="332"/>
      <c r="F7" s="332"/>
      <c r="G7" s="332"/>
      <c r="H7" s="332"/>
      <c r="I7" s="332"/>
      <c r="J7" s="332"/>
      <c r="K7" s="332"/>
      <c r="L7" s="332"/>
      <c r="M7" s="332"/>
      <c r="N7" s="332"/>
      <c r="O7" s="332"/>
      <c r="P7" s="332"/>
      <c r="Q7" s="332"/>
    </row>
    <row r="8" spans="1:17" ht="14.25" customHeight="1">
      <c r="A8" s="331"/>
      <c r="B8" s="332"/>
      <c r="C8" s="332"/>
      <c r="D8" s="332"/>
      <c r="E8" s="332"/>
      <c r="F8" s="332"/>
      <c r="G8" s="332"/>
      <c r="H8" s="332"/>
      <c r="I8" s="332"/>
      <c r="J8" s="332"/>
      <c r="K8" s="332"/>
      <c r="L8" s="332"/>
      <c r="M8" s="332"/>
      <c r="N8" s="332"/>
      <c r="O8" s="332"/>
      <c r="P8" s="332"/>
      <c r="Q8" s="332"/>
    </row>
    <row r="9" spans="1:17" ht="66.95" customHeight="1">
      <c r="A9" s="333" t="s">
        <v>385</v>
      </c>
      <c r="B9" s="334"/>
      <c r="C9" s="127" t="s">
        <v>386</v>
      </c>
      <c r="D9" s="127" t="s">
        <v>387</v>
      </c>
      <c r="E9" s="127" t="s">
        <v>388</v>
      </c>
      <c r="F9" s="128" t="s">
        <v>389</v>
      </c>
      <c r="G9" s="127" t="s">
        <v>390</v>
      </c>
      <c r="H9" s="129" t="s">
        <v>391</v>
      </c>
      <c r="I9" s="129" t="s">
        <v>392</v>
      </c>
      <c r="J9" s="129" t="s">
        <v>393</v>
      </c>
      <c r="K9" s="129" t="s">
        <v>394</v>
      </c>
      <c r="L9" s="130" t="s">
        <v>395</v>
      </c>
      <c r="M9" s="130" t="s">
        <v>396</v>
      </c>
      <c r="N9" s="129" t="s">
        <v>380</v>
      </c>
      <c r="O9" s="131" t="s">
        <v>397</v>
      </c>
      <c r="P9" s="130" t="s">
        <v>398</v>
      </c>
      <c r="Q9" s="130" t="s">
        <v>160</v>
      </c>
    </row>
    <row r="10" spans="1:17" ht="71.25">
      <c r="A10" s="335" t="s">
        <v>399</v>
      </c>
      <c r="B10" s="336" t="s">
        <v>400</v>
      </c>
      <c r="C10" s="133" t="s">
        <v>401</v>
      </c>
      <c r="D10" s="134" t="s">
        <v>402</v>
      </c>
      <c r="E10" s="133" t="s">
        <v>403</v>
      </c>
      <c r="F10" s="135" t="s">
        <v>404</v>
      </c>
      <c r="G10" s="134" t="s">
        <v>405</v>
      </c>
      <c r="H10" s="134" t="s">
        <v>406</v>
      </c>
      <c r="I10" s="134" t="s">
        <v>407</v>
      </c>
      <c r="J10" s="136" t="s">
        <v>408</v>
      </c>
      <c r="K10" s="137">
        <v>1</v>
      </c>
      <c r="L10" s="138"/>
      <c r="M10" s="137"/>
      <c r="N10" s="138">
        <v>4</v>
      </c>
      <c r="O10" s="138"/>
      <c r="P10" s="137"/>
      <c r="Q10" s="136"/>
    </row>
    <row r="11" spans="1:17" ht="57">
      <c r="A11" s="335"/>
      <c r="B11" s="337"/>
      <c r="C11" s="133" t="s">
        <v>409</v>
      </c>
      <c r="D11" s="134" t="s">
        <v>410</v>
      </c>
      <c r="E11" s="133" t="s">
        <v>403</v>
      </c>
      <c r="F11" s="135" t="s">
        <v>411</v>
      </c>
      <c r="G11" s="134" t="s">
        <v>405</v>
      </c>
      <c r="H11" s="134" t="s">
        <v>406</v>
      </c>
      <c r="I11" s="134" t="s">
        <v>412</v>
      </c>
      <c r="J11" s="136" t="s">
        <v>408</v>
      </c>
      <c r="K11" s="137">
        <v>1</v>
      </c>
      <c r="L11" s="138"/>
      <c r="M11" s="137"/>
      <c r="N11" s="138">
        <v>4</v>
      </c>
      <c r="O11" s="138"/>
      <c r="P11" s="137"/>
      <c r="Q11" s="136"/>
    </row>
    <row r="12" spans="1:17" ht="57">
      <c r="A12" s="335"/>
      <c r="B12" s="337"/>
      <c r="C12" s="133" t="s">
        <v>413</v>
      </c>
      <c r="D12" s="134" t="s">
        <v>414</v>
      </c>
      <c r="E12" s="133" t="s">
        <v>403</v>
      </c>
      <c r="F12" s="135" t="s">
        <v>415</v>
      </c>
      <c r="G12" s="134" t="s">
        <v>405</v>
      </c>
      <c r="H12" s="134" t="s">
        <v>416</v>
      </c>
      <c r="I12" s="134" t="s">
        <v>407</v>
      </c>
      <c r="J12" s="136" t="s">
        <v>408</v>
      </c>
      <c r="K12" s="137">
        <v>1</v>
      </c>
      <c r="L12" s="138"/>
      <c r="M12" s="137"/>
      <c r="N12" s="138">
        <v>2</v>
      </c>
      <c r="O12" s="138"/>
      <c r="P12" s="137"/>
      <c r="Q12" s="136"/>
    </row>
    <row r="13" spans="1:17" ht="57">
      <c r="A13" s="335"/>
      <c r="B13" s="337"/>
      <c r="C13" s="133" t="s">
        <v>417</v>
      </c>
      <c r="D13" s="134" t="s">
        <v>418</v>
      </c>
      <c r="E13" s="133" t="s">
        <v>403</v>
      </c>
      <c r="F13" s="135" t="s">
        <v>419</v>
      </c>
      <c r="G13" s="134" t="s">
        <v>405</v>
      </c>
      <c r="H13" s="134" t="s">
        <v>420</v>
      </c>
      <c r="I13" s="134" t="s">
        <v>407</v>
      </c>
      <c r="J13" s="136" t="s">
        <v>421</v>
      </c>
      <c r="K13" s="138" t="s">
        <v>422</v>
      </c>
      <c r="L13" s="138"/>
      <c r="M13" s="137"/>
      <c r="N13" s="138">
        <v>1</v>
      </c>
      <c r="O13" s="138"/>
      <c r="P13" s="137"/>
      <c r="Q13" s="136"/>
    </row>
    <row r="14" spans="1:17" ht="57">
      <c r="A14" s="335"/>
      <c r="B14" s="338" t="s">
        <v>423</v>
      </c>
      <c r="C14" s="133" t="s">
        <v>424</v>
      </c>
      <c r="D14" s="139" t="s">
        <v>425</v>
      </c>
      <c r="E14" s="133" t="s">
        <v>403</v>
      </c>
      <c r="F14" s="135" t="s">
        <v>426</v>
      </c>
      <c r="G14" s="134" t="s">
        <v>405</v>
      </c>
      <c r="H14" s="134" t="s">
        <v>406</v>
      </c>
      <c r="I14" s="134" t="s">
        <v>427</v>
      </c>
      <c r="J14" s="136" t="s">
        <v>408</v>
      </c>
      <c r="K14" s="137">
        <v>1</v>
      </c>
      <c r="L14" s="138"/>
      <c r="M14" s="137"/>
      <c r="N14" s="138">
        <v>2</v>
      </c>
      <c r="O14" s="138"/>
      <c r="P14" s="137"/>
      <c r="Q14" s="136"/>
    </row>
    <row r="15" spans="1:17" ht="57">
      <c r="A15" s="335"/>
      <c r="B15" s="338"/>
      <c r="C15" s="133" t="s">
        <v>428</v>
      </c>
      <c r="D15" s="134" t="s">
        <v>429</v>
      </c>
      <c r="E15" s="133" t="s">
        <v>430</v>
      </c>
      <c r="F15" s="135" t="s">
        <v>419</v>
      </c>
      <c r="G15" s="134" t="s">
        <v>405</v>
      </c>
      <c r="H15" s="134" t="s">
        <v>406</v>
      </c>
      <c r="I15" s="134" t="s">
        <v>407</v>
      </c>
      <c r="J15" s="136" t="s">
        <v>421</v>
      </c>
      <c r="K15" s="138" t="s">
        <v>422</v>
      </c>
      <c r="L15" s="138"/>
      <c r="M15" s="137"/>
      <c r="N15" s="138">
        <v>1</v>
      </c>
      <c r="O15" s="138"/>
      <c r="P15" s="137"/>
      <c r="Q15" s="136"/>
    </row>
    <row r="16" spans="1:17" ht="54">
      <c r="A16" s="335"/>
      <c r="B16" s="339" t="s">
        <v>431</v>
      </c>
      <c r="C16" s="133" t="s">
        <v>432</v>
      </c>
      <c r="D16" s="134" t="s">
        <v>433</v>
      </c>
      <c r="E16" s="133" t="s">
        <v>403</v>
      </c>
      <c r="F16" s="135" t="s">
        <v>404</v>
      </c>
      <c r="G16" s="134" t="s">
        <v>434</v>
      </c>
      <c r="H16" s="134" t="s">
        <v>406</v>
      </c>
      <c r="I16" s="134" t="s">
        <v>435</v>
      </c>
      <c r="J16" s="136" t="s">
        <v>408</v>
      </c>
      <c r="K16" s="137">
        <v>1</v>
      </c>
      <c r="L16" s="138"/>
      <c r="M16" s="137"/>
      <c r="N16" s="138">
        <v>2</v>
      </c>
      <c r="O16" s="138"/>
      <c r="P16" s="137"/>
      <c r="Q16" s="136"/>
    </row>
    <row r="17" spans="1:17" ht="57">
      <c r="A17" s="335"/>
      <c r="B17" s="339"/>
      <c r="C17" s="133" t="s">
        <v>436</v>
      </c>
      <c r="D17" s="134" t="s">
        <v>437</v>
      </c>
      <c r="E17" s="133" t="s">
        <v>438</v>
      </c>
      <c r="F17" s="135" t="s">
        <v>439</v>
      </c>
      <c r="G17" s="134" t="s">
        <v>434</v>
      </c>
      <c r="H17" s="134" t="s">
        <v>406</v>
      </c>
      <c r="I17" s="134" t="s">
        <v>440</v>
      </c>
      <c r="J17" s="136" t="s">
        <v>408</v>
      </c>
      <c r="K17" s="137">
        <v>1</v>
      </c>
      <c r="L17" s="138"/>
      <c r="M17" s="137"/>
      <c r="N17" s="138">
        <v>6</v>
      </c>
      <c r="O17" s="138"/>
      <c r="P17" s="137"/>
      <c r="Q17" s="136"/>
    </row>
    <row r="18" spans="1:17" ht="71.25">
      <c r="A18" s="335"/>
      <c r="B18" s="339"/>
      <c r="C18" s="133" t="s">
        <v>441</v>
      </c>
      <c r="D18" s="139" t="s">
        <v>442</v>
      </c>
      <c r="E18" s="133" t="s">
        <v>430</v>
      </c>
      <c r="F18" s="135" t="s">
        <v>419</v>
      </c>
      <c r="G18" s="134" t="s">
        <v>405</v>
      </c>
      <c r="H18" s="134" t="s">
        <v>406</v>
      </c>
      <c r="I18" s="134" t="s">
        <v>427</v>
      </c>
      <c r="J18" s="136" t="s">
        <v>421</v>
      </c>
      <c r="K18" s="138" t="s">
        <v>422</v>
      </c>
      <c r="L18" s="138"/>
      <c r="M18" s="137"/>
      <c r="N18" s="138">
        <v>1</v>
      </c>
      <c r="O18" s="138"/>
      <c r="P18" s="137"/>
      <c r="Q18" s="136"/>
    </row>
    <row r="19" spans="1:17" ht="54">
      <c r="A19" s="340" t="s">
        <v>443</v>
      </c>
      <c r="B19" s="342" t="s">
        <v>444</v>
      </c>
      <c r="C19" s="133" t="s">
        <v>445</v>
      </c>
      <c r="D19" s="139" t="s">
        <v>446</v>
      </c>
      <c r="E19" s="133" t="s">
        <v>403</v>
      </c>
      <c r="F19" s="135" t="s">
        <v>419</v>
      </c>
      <c r="G19" s="134" t="s">
        <v>434</v>
      </c>
      <c r="H19" s="134" t="s">
        <v>406</v>
      </c>
      <c r="I19" s="134" t="s">
        <v>435</v>
      </c>
      <c r="J19" s="136" t="s">
        <v>408</v>
      </c>
      <c r="K19" s="137">
        <v>1</v>
      </c>
      <c r="L19" s="138"/>
      <c r="M19" s="137"/>
      <c r="N19" s="138">
        <v>3</v>
      </c>
      <c r="O19" s="138"/>
      <c r="P19" s="137"/>
      <c r="Q19" s="136"/>
    </row>
    <row r="20" spans="1:17" ht="71.25">
      <c r="A20" s="341"/>
      <c r="B20" s="339"/>
      <c r="C20" s="133" t="s">
        <v>447</v>
      </c>
      <c r="D20" s="141" t="s">
        <v>448</v>
      </c>
      <c r="E20" s="133" t="s">
        <v>403</v>
      </c>
      <c r="F20" s="135" t="s">
        <v>411</v>
      </c>
      <c r="G20" s="134" t="s">
        <v>434</v>
      </c>
      <c r="H20" s="134" t="s">
        <v>406</v>
      </c>
      <c r="I20" s="134" t="s">
        <v>449</v>
      </c>
      <c r="J20" s="136" t="s">
        <v>421</v>
      </c>
      <c r="K20" s="138" t="s">
        <v>422</v>
      </c>
      <c r="L20" s="138"/>
      <c r="M20" s="137"/>
      <c r="N20" s="138">
        <v>3</v>
      </c>
      <c r="O20" s="138"/>
      <c r="P20" s="137"/>
      <c r="Q20" s="136"/>
    </row>
    <row r="21" spans="1:17" ht="85.5">
      <c r="A21" s="341"/>
      <c r="B21" s="343"/>
      <c r="C21" s="133" t="s">
        <v>450</v>
      </c>
      <c r="D21" s="139" t="s">
        <v>451</v>
      </c>
      <c r="E21" s="133" t="s">
        <v>430</v>
      </c>
      <c r="F21" s="135" t="s">
        <v>452</v>
      </c>
      <c r="G21" s="134" t="s">
        <v>405</v>
      </c>
      <c r="H21" s="134" t="s">
        <v>406</v>
      </c>
      <c r="I21" s="134" t="s">
        <v>453</v>
      </c>
      <c r="J21" s="136" t="s">
        <v>408</v>
      </c>
      <c r="K21" s="137">
        <v>1</v>
      </c>
      <c r="L21" s="138"/>
      <c r="M21" s="137"/>
      <c r="N21" s="138">
        <v>1</v>
      </c>
      <c r="O21" s="138"/>
      <c r="P21" s="137"/>
      <c r="Q21" s="136"/>
    </row>
    <row r="22" spans="1:17" ht="132">
      <c r="A22" s="341"/>
      <c r="B22" s="132" t="s">
        <v>454</v>
      </c>
      <c r="C22" s="133" t="s">
        <v>455</v>
      </c>
      <c r="D22" s="139" t="s">
        <v>456</v>
      </c>
      <c r="E22" s="133" t="s">
        <v>403</v>
      </c>
      <c r="F22" s="135" t="s">
        <v>457</v>
      </c>
      <c r="G22" s="134" t="s">
        <v>434</v>
      </c>
      <c r="H22" s="134" t="s">
        <v>406</v>
      </c>
      <c r="I22" s="134" t="s">
        <v>458</v>
      </c>
      <c r="J22" s="136" t="s">
        <v>408</v>
      </c>
      <c r="K22" s="137">
        <v>1</v>
      </c>
      <c r="L22" s="138"/>
      <c r="M22" s="137"/>
      <c r="N22" s="138">
        <v>2</v>
      </c>
      <c r="O22" s="138"/>
      <c r="P22" s="137"/>
      <c r="Q22" s="136"/>
    </row>
    <row r="23" spans="1:17" ht="127.5" customHeight="1">
      <c r="A23" s="344" t="s">
        <v>459</v>
      </c>
      <c r="B23" s="140" t="s">
        <v>460</v>
      </c>
      <c r="C23" s="142" t="s">
        <v>461</v>
      </c>
      <c r="D23" s="139" t="s">
        <v>462</v>
      </c>
      <c r="E23" s="133" t="s">
        <v>430</v>
      </c>
      <c r="F23" s="135" t="s">
        <v>452</v>
      </c>
      <c r="G23" s="134" t="s">
        <v>405</v>
      </c>
      <c r="H23" s="134" t="s">
        <v>406</v>
      </c>
      <c r="I23" s="134" t="s">
        <v>427</v>
      </c>
      <c r="J23" s="136" t="s">
        <v>408</v>
      </c>
      <c r="K23" s="137">
        <v>1</v>
      </c>
      <c r="L23" s="138"/>
      <c r="M23" s="137"/>
      <c r="N23" s="138">
        <v>2</v>
      </c>
      <c r="O23" s="138"/>
      <c r="P23" s="137"/>
      <c r="Q23" s="136"/>
    </row>
    <row r="24" spans="1:17" ht="96.75" customHeight="1">
      <c r="A24" s="345"/>
      <c r="B24" s="140" t="s">
        <v>463</v>
      </c>
      <c r="C24" s="142" t="s">
        <v>464</v>
      </c>
      <c r="D24" s="139" t="s">
        <v>465</v>
      </c>
      <c r="E24" s="133" t="s">
        <v>430</v>
      </c>
      <c r="F24" s="143" t="s">
        <v>466</v>
      </c>
      <c r="G24" s="134" t="s">
        <v>434</v>
      </c>
      <c r="H24" s="134" t="s">
        <v>406</v>
      </c>
      <c r="I24" s="134" t="s">
        <v>427</v>
      </c>
      <c r="J24" s="136" t="s">
        <v>408</v>
      </c>
      <c r="K24" s="137">
        <v>1</v>
      </c>
      <c r="L24" s="138"/>
      <c r="M24" s="137"/>
      <c r="N24" s="138">
        <v>1</v>
      </c>
      <c r="O24" s="138"/>
      <c r="P24" s="137"/>
      <c r="Q24" s="136"/>
    </row>
    <row r="25" spans="1:17" ht="85.5">
      <c r="A25" s="346" t="s">
        <v>467</v>
      </c>
      <c r="B25" s="347"/>
      <c r="C25" s="133" t="s">
        <v>468</v>
      </c>
      <c r="D25" s="139" t="s">
        <v>469</v>
      </c>
      <c r="E25" s="133" t="s">
        <v>430</v>
      </c>
      <c r="F25" s="135" t="s">
        <v>411</v>
      </c>
      <c r="G25" s="134" t="s">
        <v>470</v>
      </c>
      <c r="H25" s="134" t="s">
        <v>406</v>
      </c>
      <c r="I25" s="134" t="s">
        <v>471</v>
      </c>
      <c r="J25" s="136" t="s">
        <v>408</v>
      </c>
      <c r="K25" s="137">
        <v>1</v>
      </c>
      <c r="L25" s="138"/>
      <c r="M25" s="137"/>
      <c r="N25" s="138">
        <v>3</v>
      </c>
      <c r="O25" s="138"/>
      <c r="P25" s="137"/>
      <c r="Q25" s="136"/>
    </row>
    <row r="26" spans="1:17" ht="54">
      <c r="A26" s="348"/>
      <c r="B26" s="349"/>
      <c r="C26" s="133" t="s">
        <v>472</v>
      </c>
      <c r="D26" s="134" t="s">
        <v>473</v>
      </c>
      <c r="E26" s="133" t="s">
        <v>430</v>
      </c>
      <c r="F26" s="135" t="s">
        <v>426</v>
      </c>
      <c r="G26" s="134" t="s">
        <v>434</v>
      </c>
      <c r="H26" s="134" t="s">
        <v>406</v>
      </c>
      <c r="I26" s="134" t="s">
        <v>474</v>
      </c>
      <c r="J26" s="136" t="s">
        <v>408</v>
      </c>
      <c r="K26" s="137">
        <v>1</v>
      </c>
      <c r="L26" s="138"/>
      <c r="M26" s="137"/>
      <c r="N26" s="138">
        <v>2</v>
      </c>
      <c r="O26" s="138"/>
      <c r="P26" s="137"/>
      <c r="Q26" s="136"/>
    </row>
    <row r="27" spans="1:17" ht="70.5" customHeight="1">
      <c r="A27" s="350" t="s">
        <v>475</v>
      </c>
      <c r="B27" s="351"/>
      <c r="C27" s="133" t="s">
        <v>476</v>
      </c>
      <c r="D27" s="134" t="s">
        <v>477</v>
      </c>
      <c r="E27" s="133" t="s">
        <v>478</v>
      </c>
      <c r="F27" s="135" t="s">
        <v>479</v>
      </c>
      <c r="G27" s="134" t="s">
        <v>434</v>
      </c>
      <c r="H27" s="134" t="s">
        <v>406</v>
      </c>
      <c r="I27" s="134" t="s">
        <v>407</v>
      </c>
      <c r="J27" s="136" t="s">
        <v>421</v>
      </c>
      <c r="K27" s="138" t="s">
        <v>422</v>
      </c>
      <c r="L27" s="138"/>
      <c r="M27" s="137"/>
      <c r="N27" s="138">
        <v>1</v>
      </c>
      <c r="O27" s="138"/>
      <c r="P27" s="137"/>
      <c r="Q27" s="136"/>
    </row>
    <row r="28" spans="1:17" ht="70.5" customHeight="1">
      <c r="A28" s="352"/>
      <c r="B28" s="353"/>
      <c r="C28" s="133" t="s">
        <v>480</v>
      </c>
      <c r="D28" s="139" t="s">
        <v>481</v>
      </c>
      <c r="E28" s="133" t="s">
        <v>482</v>
      </c>
      <c r="F28" s="135" t="s">
        <v>426</v>
      </c>
      <c r="G28" s="134" t="s">
        <v>434</v>
      </c>
      <c r="H28" s="134" t="s">
        <v>406</v>
      </c>
      <c r="I28" s="134" t="s">
        <v>483</v>
      </c>
      <c r="J28" s="136" t="s">
        <v>408</v>
      </c>
      <c r="K28" s="137">
        <v>1</v>
      </c>
      <c r="L28" s="138"/>
      <c r="M28" s="137"/>
      <c r="N28" s="138">
        <v>2</v>
      </c>
      <c r="O28" s="138"/>
      <c r="P28" s="137"/>
      <c r="Q28" s="136"/>
    </row>
    <row r="29" spans="1:17" ht="54">
      <c r="A29" s="354"/>
      <c r="B29" s="355"/>
      <c r="C29" s="133" t="s">
        <v>484</v>
      </c>
      <c r="D29" s="139" t="s">
        <v>485</v>
      </c>
      <c r="E29" s="133" t="s">
        <v>482</v>
      </c>
      <c r="F29" s="135" t="s">
        <v>415</v>
      </c>
      <c r="G29" s="134" t="s">
        <v>434</v>
      </c>
      <c r="H29" s="134" t="s">
        <v>406</v>
      </c>
      <c r="I29" s="134" t="s">
        <v>486</v>
      </c>
      <c r="J29" s="136" t="s">
        <v>408</v>
      </c>
      <c r="K29" s="137">
        <v>1</v>
      </c>
      <c r="L29" s="138"/>
      <c r="M29" s="137"/>
      <c r="N29" s="138">
        <v>2</v>
      </c>
      <c r="O29" s="138"/>
      <c r="P29" s="137"/>
      <c r="Q29" s="136"/>
    </row>
    <row r="30" spans="1:17" ht="24.95" customHeight="1">
      <c r="A30" s="296" t="s">
        <v>364</v>
      </c>
      <c r="B30" s="297"/>
      <c r="C30" s="298"/>
      <c r="D30" s="144" t="s">
        <v>487</v>
      </c>
      <c r="E30" s="2"/>
      <c r="F30" s="47"/>
      <c r="G30" s="47"/>
    </row>
    <row r="31" spans="1:17" ht="32.25" customHeight="1">
      <c r="A31" s="296" t="s">
        <v>367</v>
      </c>
      <c r="B31" s="297"/>
      <c r="C31" s="298"/>
      <c r="D31" s="144" t="s">
        <v>368</v>
      </c>
      <c r="E31" s="2"/>
      <c r="F31" s="47"/>
      <c r="G31" s="47"/>
    </row>
    <row r="32" spans="1:17" ht="14.25">
      <c r="A32" s="47"/>
      <c r="B32" s="47"/>
      <c r="C32" s="47"/>
      <c r="D32" s="47"/>
      <c r="E32" s="50"/>
      <c r="F32" s="47"/>
      <c r="G32" s="47"/>
    </row>
    <row r="33" spans="1:7" ht="14.25">
      <c r="A33" s="47"/>
      <c r="B33" s="47"/>
      <c r="C33" s="47"/>
      <c r="D33" s="47"/>
      <c r="E33" s="50"/>
      <c r="F33" s="47"/>
      <c r="G33" s="47"/>
    </row>
    <row r="34" spans="1:7" ht="14.25">
      <c r="A34" s="47"/>
      <c r="B34" s="47"/>
      <c r="C34" s="47"/>
      <c r="E34" s="50"/>
      <c r="F34" s="47"/>
      <c r="G34" s="47"/>
    </row>
    <row r="35" spans="1:7" ht="14.25">
      <c r="A35" s="47"/>
      <c r="B35" s="47"/>
      <c r="C35" s="47"/>
      <c r="D35" s="47"/>
      <c r="E35" s="50"/>
      <c r="F35" s="47"/>
      <c r="G35" s="47"/>
    </row>
    <row r="36" spans="1:7" ht="13.5" customHeight="1">
      <c r="F36" s="3"/>
    </row>
    <row r="37" spans="1:7" ht="13.5" customHeight="1">
      <c r="F37" s="3"/>
    </row>
  </sheetData>
  <mergeCells count="14">
    <mergeCell ref="A31:C31"/>
    <mergeCell ref="A19:A22"/>
    <mergeCell ref="B19:B21"/>
    <mergeCell ref="A23:A24"/>
    <mergeCell ref="A25:B26"/>
    <mergeCell ref="A27:B29"/>
    <mergeCell ref="A30:C30"/>
    <mergeCell ref="A1:Q5"/>
    <mergeCell ref="A6:Q8"/>
    <mergeCell ref="A9:B9"/>
    <mergeCell ref="A10:A18"/>
    <mergeCell ref="B10:B13"/>
    <mergeCell ref="B14:B15"/>
    <mergeCell ref="B16:B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00A8-2ACA-494B-87E5-BE09478A3FFD}">
  <sheetPr codeName="Hoja9"/>
  <dimension ref="A1:U198"/>
  <sheetViews>
    <sheetView zoomScale="60" zoomScaleNormal="60" workbookViewId="0">
      <selection activeCell="C20" sqref="C20:C21"/>
    </sheetView>
  </sheetViews>
  <sheetFormatPr baseColWidth="10" defaultRowHeight="15"/>
  <cols>
    <col min="1" max="1" width="51" customWidth="1"/>
    <col min="2" max="2" width="24.5703125" customWidth="1"/>
    <col min="3" max="3" width="53.42578125" customWidth="1"/>
    <col min="4" max="16" width="5.85546875" customWidth="1"/>
    <col min="19" max="21" width="22.140625" customWidth="1"/>
  </cols>
  <sheetData>
    <row r="1" spans="1:21" ht="37.5" customHeight="1">
      <c r="A1" s="364" t="s">
        <v>488</v>
      </c>
      <c r="B1" s="365"/>
      <c r="C1" s="365"/>
      <c r="D1" s="365"/>
      <c r="E1" s="365"/>
      <c r="F1" s="365"/>
      <c r="G1" s="365"/>
      <c r="H1" s="365"/>
      <c r="I1" s="365"/>
      <c r="J1" s="365"/>
      <c r="K1" s="365"/>
      <c r="L1" s="365"/>
      <c r="M1" s="365"/>
      <c r="N1" s="365"/>
      <c r="O1" s="365"/>
      <c r="P1" s="365"/>
      <c r="Q1" s="365"/>
      <c r="R1" s="365"/>
      <c r="S1" s="365"/>
      <c r="T1" s="365"/>
      <c r="U1" s="366"/>
    </row>
    <row r="2" spans="1:21" ht="37.5" customHeight="1">
      <c r="A2" s="367"/>
      <c r="B2" s="368"/>
      <c r="C2" s="368"/>
      <c r="D2" s="368"/>
      <c r="E2" s="368"/>
      <c r="F2" s="368"/>
      <c r="G2" s="368"/>
      <c r="H2" s="368"/>
      <c r="I2" s="368"/>
      <c r="J2" s="368"/>
      <c r="K2" s="368"/>
      <c r="L2" s="368"/>
      <c r="M2" s="368"/>
      <c r="N2" s="368"/>
      <c r="O2" s="368"/>
      <c r="P2" s="368"/>
      <c r="Q2" s="368"/>
      <c r="R2" s="368"/>
      <c r="S2" s="368"/>
      <c r="T2" s="368"/>
      <c r="U2" s="369"/>
    </row>
    <row r="3" spans="1:21">
      <c r="A3" s="370"/>
      <c r="B3" s="371"/>
      <c r="C3" s="371"/>
      <c r="D3" s="371"/>
      <c r="E3" s="371"/>
      <c r="F3" s="371"/>
      <c r="G3" s="371"/>
      <c r="H3" s="371"/>
      <c r="I3" s="371"/>
      <c r="J3" s="371"/>
      <c r="K3" s="371"/>
      <c r="L3" s="371"/>
      <c r="M3" s="371"/>
      <c r="N3" s="371"/>
      <c r="O3" s="371"/>
      <c r="P3" s="371"/>
      <c r="Q3" s="371"/>
      <c r="R3" s="371"/>
      <c r="S3" s="371"/>
      <c r="T3" s="371"/>
      <c r="U3" s="372"/>
    </row>
    <row r="4" spans="1:21" ht="15.75">
      <c r="A4" s="373" t="s">
        <v>489</v>
      </c>
      <c r="B4" s="374"/>
      <c r="C4" s="374"/>
      <c r="D4" s="374"/>
      <c r="E4" s="374"/>
      <c r="F4" s="374"/>
      <c r="G4" s="374"/>
      <c r="H4" s="374"/>
      <c r="I4" s="374"/>
      <c r="J4" s="374"/>
      <c r="K4" s="374"/>
      <c r="L4" s="374"/>
      <c r="M4" s="374"/>
      <c r="N4" s="374"/>
      <c r="O4" s="374"/>
      <c r="P4" s="374"/>
      <c r="Q4" s="374"/>
      <c r="R4" s="374"/>
      <c r="S4" s="374"/>
      <c r="T4" s="374"/>
      <c r="U4" s="375"/>
    </row>
    <row r="5" spans="1:21">
      <c r="A5" s="146"/>
      <c r="B5" s="147"/>
      <c r="C5" s="148"/>
      <c r="D5" s="83"/>
      <c r="E5" s="83"/>
      <c r="F5" s="83"/>
      <c r="G5" s="83"/>
      <c r="H5" s="83"/>
      <c r="I5" s="83"/>
      <c r="J5" s="83"/>
      <c r="K5" s="83"/>
      <c r="L5" s="83"/>
      <c r="M5" s="83"/>
      <c r="N5" s="83"/>
      <c r="O5" s="83"/>
      <c r="P5" s="83"/>
      <c r="Q5" s="83"/>
      <c r="R5" s="83"/>
      <c r="S5" s="83"/>
      <c r="T5" s="83"/>
      <c r="U5" s="83"/>
    </row>
    <row r="6" spans="1:21">
      <c r="A6" s="359" t="s">
        <v>490</v>
      </c>
      <c r="B6" s="360"/>
      <c r="C6" s="360"/>
      <c r="D6" s="360"/>
      <c r="E6" s="360"/>
      <c r="F6" s="360"/>
      <c r="G6" s="360"/>
      <c r="H6" s="360"/>
      <c r="I6" s="360"/>
      <c r="J6" s="360"/>
      <c r="K6" s="360"/>
      <c r="L6" s="360"/>
      <c r="M6" s="360"/>
      <c r="N6" s="360"/>
      <c r="O6" s="360"/>
      <c r="P6" s="360"/>
      <c r="Q6" s="360"/>
      <c r="R6" s="360"/>
      <c r="S6" s="360"/>
      <c r="T6" s="360"/>
      <c r="U6" s="361"/>
    </row>
    <row r="7" spans="1:21" ht="15.75">
      <c r="A7" s="356" t="s">
        <v>491</v>
      </c>
      <c r="B7" s="357"/>
      <c r="C7" s="357"/>
      <c r="D7" s="357"/>
      <c r="E7" s="357"/>
      <c r="F7" s="357"/>
      <c r="G7" s="357"/>
      <c r="H7" s="357"/>
      <c r="I7" s="357"/>
      <c r="J7" s="357"/>
      <c r="K7" s="357"/>
      <c r="L7" s="357"/>
      <c r="M7" s="357"/>
      <c r="N7" s="357"/>
      <c r="O7" s="357"/>
      <c r="P7" s="357"/>
      <c r="Q7" s="357"/>
      <c r="R7" s="357"/>
      <c r="S7" s="357"/>
      <c r="T7" s="357"/>
      <c r="U7" s="358"/>
    </row>
    <row r="8" spans="1:21">
      <c r="A8" s="359" t="s">
        <v>492</v>
      </c>
      <c r="B8" s="360"/>
      <c r="C8" s="360"/>
      <c r="D8" s="360"/>
      <c r="E8" s="360"/>
      <c r="F8" s="360"/>
      <c r="G8" s="360"/>
      <c r="H8" s="360"/>
      <c r="I8" s="360"/>
      <c r="J8" s="360"/>
      <c r="K8" s="360"/>
      <c r="L8" s="360"/>
      <c r="M8" s="360"/>
      <c r="N8" s="360"/>
      <c r="O8" s="360"/>
      <c r="P8" s="360"/>
      <c r="Q8" s="360"/>
      <c r="R8" s="360"/>
      <c r="S8" s="360"/>
      <c r="T8" s="360"/>
      <c r="U8" s="361"/>
    </row>
    <row r="9" spans="1:21" ht="15.75">
      <c r="A9" s="356" t="s">
        <v>491</v>
      </c>
      <c r="B9" s="357"/>
      <c r="C9" s="357"/>
      <c r="D9" s="357"/>
      <c r="E9" s="357"/>
      <c r="F9" s="357"/>
      <c r="G9" s="357"/>
      <c r="H9" s="357"/>
      <c r="I9" s="357"/>
      <c r="J9" s="357"/>
      <c r="K9" s="357"/>
      <c r="L9" s="357"/>
      <c r="M9" s="357"/>
      <c r="N9" s="357"/>
      <c r="O9" s="357"/>
      <c r="P9" s="357"/>
      <c r="Q9" s="357"/>
      <c r="R9" s="357"/>
      <c r="S9" s="357"/>
      <c r="T9" s="357"/>
      <c r="U9" s="358"/>
    </row>
    <row r="10" spans="1:21">
      <c r="A10" s="359" t="s">
        <v>493</v>
      </c>
      <c r="B10" s="360"/>
      <c r="C10" s="360"/>
      <c r="D10" s="360"/>
      <c r="E10" s="360"/>
      <c r="F10" s="360"/>
      <c r="G10" s="360"/>
      <c r="H10" s="360"/>
      <c r="I10" s="360"/>
      <c r="J10" s="360"/>
      <c r="K10" s="360"/>
      <c r="L10" s="360"/>
      <c r="M10" s="360"/>
      <c r="N10" s="360"/>
      <c r="O10" s="360"/>
      <c r="P10" s="360"/>
      <c r="Q10" s="360"/>
      <c r="R10" s="360"/>
      <c r="S10" s="360"/>
      <c r="T10" s="360"/>
      <c r="U10" s="361"/>
    </row>
    <row r="11" spans="1:21" ht="15.75">
      <c r="A11" s="356" t="s">
        <v>494</v>
      </c>
      <c r="B11" s="357"/>
      <c r="C11" s="357"/>
      <c r="D11" s="357"/>
      <c r="E11" s="357"/>
      <c r="F11" s="357"/>
      <c r="G11" s="357"/>
      <c r="H11" s="357"/>
      <c r="I11" s="357"/>
      <c r="J11" s="357"/>
      <c r="K11" s="357"/>
      <c r="L11" s="357"/>
      <c r="M11" s="357"/>
      <c r="N11" s="357"/>
      <c r="O11" s="357"/>
      <c r="P11" s="357"/>
      <c r="Q11" s="357"/>
      <c r="R11" s="357"/>
      <c r="S11" s="357"/>
      <c r="T11" s="357"/>
      <c r="U11" s="358"/>
    </row>
    <row r="12" spans="1:21">
      <c r="A12" s="359" t="s">
        <v>495</v>
      </c>
      <c r="B12" s="360"/>
      <c r="C12" s="360"/>
      <c r="D12" s="360"/>
      <c r="E12" s="360"/>
      <c r="F12" s="360"/>
      <c r="G12" s="360"/>
      <c r="H12" s="360"/>
      <c r="I12" s="360"/>
      <c r="J12" s="360"/>
      <c r="K12" s="360"/>
      <c r="L12" s="360"/>
      <c r="M12" s="360"/>
      <c r="N12" s="360"/>
      <c r="O12" s="360"/>
      <c r="P12" s="360"/>
      <c r="Q12" s="360"/>
      <c r="R12" s="360"/>
      <c r="S12" s="360"/>
      <c r="T12" s="360"/>
      <c r="U12" s="361"/>
    </row>
    <row r="13" spans="1:21">
      <c r="A13" s="362" t="s">
        <v>496</v>
      </c>
      <c r="B13" s="360"/>
      <c r="C13" s="360"/>
      <c r="D13" s="361"/>
      <c r="E13" s="363" t="s">
        <v>497</v>
      </c>
      <c r="F13" s="360"/>
      <c r="G13" s="360"/>
      <c r="H13" s="360"/>
      <c r="I13" s="360"/>
      <c r="J13" s="360"/>
      <c r="K13" s="360"/>
      <c r="L13" s="360"/>
      <c r="M13" s="360"/>
      <c r="N13" s="360"/>
      <c r="O13" s="360"/>
      <c r="P13" s="360"/>
      <c r="Q13" s="360"/>
      <c r="R13" s="360"/>
      <c r="S13" s="360"/>
      <c r="T13" s="360"/>
      <c r="U13" s="361"/>
    </row>
    <row r="14" spans="1:21">
      <c r="A14" s="382" t="s">
        <v>498</v>
      </c>
      <c r="B14" s="382" t="s">
        <v>499</v>
      </c>
      <c r="C14" s="385" t="s">
        <v>500</v>
      </c>
      <c r="D14" s="386"/>
      <c r="E14" s="376" t="s">
        <v>501</v>
      </c>
      <c r="F14" s="376" t="s">
        <v>502</v>
      </c>
      <c r="G14" s="376" t="s">
        <v>503</v>
      </c>
      <c r="H14" s="376" t="s">
        <v>504</v>
      </c>
      <c r="I14" s="378" t="s">
        <v>505</v>
      </c>
      <c r="J14" s="378" t="s">
        <v>506</v>
      </c>
      <c r="K14" s="378" t="s">
        <v>507</v>
      </c>
      <c r="L14" s="378" t="s">
        <v>508</v>
      </c>
      <c r="M14" s="380" t="s">
        <v>509</v>
      </c>
      <c r="N14" s="380" t="s">
        <v>510</v>
      </c>
      <c r="O14" s="380" t="s">
        <v>511</v>
      </c>
      <c r="P14" s="380" t="s">
        <v>512</v>
      </c>
      <c r="Q14" s="385" t="s">
        <v>513</v>
      </c>
      <c r="R14" s="386"/>
      <c r="S14" s="380" t="s">
        <v>514</v>
      </c>
      <c r="T14" s="380" t="s">
        <v>515</v>
      </c>
      <c r="U14" s="380" t="s">
        <v>516</v>
      </c>
    </row>
    <row r="15" spans="1:21">
      <c r="A15" s="383"/>
      <c r="B15" s="384"/>
      <c r="C15" s="387"/>
      <c r="D15" s="388"/>
      <c r="E15" s="377"/>
      <c r="F15" s="377"/>
      <c r="G15" s="377"/>
      <c r="H15" s="377"/>
      <c r="I15" s="379"/>
      <c r="J15" s="379"/>
      <c r="K15" s="379"/>
      <c r="L15" s="379"/>
      <c r="M15" s="381"/>
      <c r="N15" s="381"/>
      <c r="O15" s="381"/>
      <c r="P15" s="381"/>
      <c r="Q15" s="387"/>
      <c r="R15" s="388"/>
      <c r="S15" s="384"/>
      <c r="T15" s="384"/>
      <c r="U15" s="384"/>
    </row>
    <row r="16" spans="1:21">
      <c r="A16" s="383"/>
      <c r="B16" s="381"/>
      <c r="C16" s="389"/>
      <c r="D16" s="390"/>
      <c r="E16" s="397" t="s">
        <v>517</v>
      </c>
      <c r="F16" s="360"/>
      <c r="G16" s="360"/>
      <c r="H16" s="360"/>
      <c r="I16" s="360"/>
      <c r="J16" s="360"/>
      <c r="K16" s="360"/>
      <c r="L16" s="360"/>
      <c r="M16" s="360"/>
      <c r="N16" s="360"/>
      <c r="O16" s="360"/>
      <c r="P16" s="361"/>
      <c r="Q16" s="389"/>
      <c r="R16" s="390"/>
      <c r="S16" s="381"/>
      <c r="T16" s="381"/>
      <c r="U16" s="381"/>
    </row>
    <row r="17" spans="1:21">
      <c r="A17" s="398" t="s">
        <v>518</v>
      </c>
      <c r="B17" s="399"/>
      <c r="C17" s="399"/>
      <c r="D17" s="399"/>
      <c r="E17" s="399"/>
      <c r="F17" s="400"/>
      <c r="G17" s="400"/>
      <c r="H17" s="399"/>
      <c r="I17" s="399"/>
      <c r="J17" s="399"/>
      <c r="K17" s="399"/>
      <c r="L17" s="399"/>
      <c r="M17" s="399"/>
      <c r="N17" s="399"/>
      <c r="O17" s="399"/>
      <c r="P17" s="399"/>
      <c r="Q17" s="399"/>
      <c r="R17" s="399"/>
      <c r="S17" s="399"/>
      <c r="T17" s="399"/>
      <c r="U17" s="401"/>
    </row>
    <row r="18" spans="1:21" ht="14.45" customHeight="1">
      <c r="A18" s="402" t="s">
        <v>519</v>
      </c>
      <c r="B18" s="393" t="s">
        <v>520</v>
      </c>
      <c r="C18" s="394" t="s">
        <v>521</v>
      </c>
      <c r="D18" s="149" t="s">
        <v>522</v>
      </c>
      <c r="E18" s="150"/>
      <c r="F18" s="151"/>
      <c r="G18" s="151">
        <v>1</v>
      </c>
      <c r="H18" s="152"/>
      <c r="I18" s="151"/>
      <c r="J18" s="145"/>
      <c r="K18" s="151"/>
      <c r="L18" s="151"/>
      <c r="M18" s="151"/>
      <c r="N18" s="151"/>
      <c r="O18" s="151"/>
      <c r="P18" s="151"/>
      <c r="Q18" s="395">
        <f>IFERROR(IF(COUNT(E18:P18)&lt;1,0,IF(COUNT(E19:P19)&gt;=COUNT(E18:P18),1,(COUNT(E19:P19)/COUNT(E18:P18)))),0)</f>
        <v>0</v>
      </c>
      <c r="R18" s="395">
        <f>AVERAGE(Q18:Q19)</f>
        <v>0</v>
      </c>
      <c r="S18" s="396" t="s">
        <v>523</v>
      </c>
      <c r="T18" s="396" t="s">
        <v>524</v>
      </c>
      <c r="U18" s="391" t="s">
        <v>525</v>
      </c>
    </row>
    <row r="19" spans="1:21" ht="14.45" customHeight="1">
      <c r="A19" s="403"/>
      <c r="B19" s="381"/>
      <c r="C19" s="381"/>
      <c r="D19" s="153" t="s">
        <v>526</v>
      </c>
      <c r="E19" s="150"/>
      <c r="F19" s="154"/>
      <c r="G19" s="22"/>
      <c r="H19" s="152"/>
      <c r="I19" s="151"/>
      <c r="J19" s="151"/>
      <c r="K19" s="151"/>
      <c r="L19" s="151"/>
      <c r="M19" s="151"/>
      <c r="N19" s="151"/>
      <c r="O19" s="151"/>
      <c r="P19" s="151"/>
      <c r="Q19" s="381"/>
      <c r="R19" s="381"/>
      <c r="S19" s="381"/>
      <c r="T19" s="381"/>
      <c r="U19" s="392"/>
    </row>
    <row r="20" spans="1:21" ht="14.45" customHeight="1">
      <c r="A20" s="403"/>
      <c r="B20" s="393" t="s">
        <v>527</v>
      </c>
      <c r="C20" s="394" t="s">
        <v>528</v>
      </c>
      <c r="D20" s="149" t="s">
        <v>522</v>
      </c>
      <c r="E20" s="150"/>
      <c r="F20" s="151">
        <v>1</v>
      </c>
      <c r="G20" s="22"/>
      <c r="H20" s="152"/>
      <c r="I20" s="151"/>
      <c r="J20" s="145"/>
      <c r="K20" s="151"/>
      <c r="L20" s="151"/>
      <c r="M20" s="151"/>
      <c r="N20" s="151"/>
      <c r="O20" s="151"/>
      <c r="P20" s="151"/>
      <c r="Q20" s="395">
        <f>IFERROR(IF(COUNT(E20:P20)&lt;1,0,IF(COUNT(E21:P21)&gt;=COUNT(E20:P20),1,(COUNT(E21:P21)/COUNT(E20:P20)))),0)</f>
        <v>0</v>
      </c>
      <c r="R20" s="395">
        <f>AVERAGE(Q20:Q21)</f>
        <v>0</v>
      </c>
      <c r="S20" s="396" t="s">
        <v>523</v>
      </c>
      <c r="T20" s="396" t="s">
        <v>524</v>
      </c>
      <c r="U20" s="391" t="s">
        <v>525</v>
      </c>
    </row>
    <row r="21" spans="1:21">
      <c r="A21" s="403"/>
      <c r="B21" s="381"/>
      <c r="C21" s="381"/>
      <c r="D21" s="153" t="s">
        <v>526</v>
      </c>
      <c r="E21" s="150"/>
      <c r="F21" s="154"/>
      <c r="G21" s="22"/>
      <c r="H21" s="152"/>
      <c r="I21" s="151"/>
      <c r="J21" s="151"/>
      <c r="K21" s="151"/>
      <c r="L21" s="151"/>
      <c r="M21" s="151"/>
      <c r="N21" s="151"/>
      <c r="O21" s="151"/>
      <c r="P21" s="151"/>
      <c r="Q21" s="381"/>
      <c r="R21" s="381"/>
      <c r="S21" s="381"/>
      <c r="T21" s="381"/>
      <c r="U21" s="392"/>
    </row>
    <row r="22" spans="1:21">
      <c r="A22" s="403"/>
      <c r="B22" s="393" t="s">
        <v>529</v>
      </c>
      <c r="C22" s="394" t="s">
        <v>530</v>
      </c>
      <c r="D22" s="149" t="s">
        <v>522</v>
      </c>
      <c r="E22" s="151">
        <v>1</v>
      </c>
      <c r="F22" s="155"/>
      <c r="G22" s="155"/>
      <c r="H22" s="151"/>
      <c r="I22" s="151"/>
      <c r="J22" s="145"/>
      <c r="K22" s="151"/>
      <c r="L22" s="151"/>
      <c r="M22" s="151"/>
      <c r="N22" s="151"/>
      <c r="O22" s="151"/>
      <c r="P22" s="151"/>
      <c r="Q22" s="395">
        <f>IFERROR(IF(COUNT(E22:P22)&lt;1,0,IF(COUNT(E23:P23)&gt;=COUNT(E22:P22),1,(COUNT(E23:P23)/COUNT(E22:P22)))),0)</f>
        <v>0</v>
      </c>
      <c r="R22" s="395">
        <f>AVERAGE(Q22:Q23)</f>
        <v>0</v>
      </c>
      <c r="S22" s="396" t="s">
        <v>523</v>
      </c>
      <c r="T22" s="396" t="s">
        <v>531</v>
      </c>
      <c r="U22" s="391" t="s">
        <v>532</v>
      </c>
    </row>
    <row r="23" spans="1:21">
      <c r="A23" s="403"/>
      <c r="B23" s="381"/>
      <c r="C23" s="381"/>
      <c r="D23" s="153" t="s">
        <v>526</v>
      </c>
      <c r="E23" s="151"/>
      <c r="F23" s="151"/>
      <c r="G23" s="151"/>
      <c r="H23" s="151"/>
      <c r="I23" s="151"/>
      <c r="J23" s="151"/>
      <c r="K23" s="151"/>
      <c r="L23" s="151"/>
      <c r="M23" s="151"/>
      <c r="N23" s="151"/>
      <c r="O23" s="151"/>
      <c r="P23" s="151"/>
      <c r="Q23" s="381"/>
      <c r="R23" s="381"/>
      <c r="S23" s="381"/>
      <c r="T23" s="381"/>
      <c r="U23" s="392"/>
    </row>
    <row r="24" spans="1:21">
      <c r="A24" s="403"/>
      <c r="B24" s="393" t="s">
        <v>533</v>
      </c>
      <c r="C24" s="394" t="s">
        <v>534</v>
      </c>
      <c r="D24" s="149" t="s">
        <v>522</v>
      </c>
      <c r="E24" s="151"/>
      <c r="F24" s="151"/>
      <c r="G24" s="151"/>
      <c r="I24" s="151">
        <v>1</v>
      </c>
      <c r="K24" s="151"/>
      <c r="L24" s="151"/>
      <c r="M24" s="151"/>
      <c r="N24" s="151"/>
      <c r="O24" s="151"/>
      <c r="P24" s="151"/>
      <c r="Q24" s="395">
        <f>IFERROR(IF(COUNT(E24:P24)&lt;1,0,IF(COUNT(E25:P25)&gt;=COUNT(E24:P24),1,(COUNT(E25:P25)/COUNT(E24:P24)))),0)</f>
        <v>0</v>
      </c>
      <c r="R24" s="395">
        <f>AVERAGE(Q24:Q25)</f>
        <v>0</v>
      </c>
      <c r="S24" s="396" t="s">
        <v>523</v>
      </c>
      <c r="T24" s="396" t="s">
        <v>535</v>
      </c>
      <c r="U24" s="391" t="s">
        <v>525</v>
      </c>
    </row>
    <row r="25" spans="1:21">
      <c r="A25" s="403"/>
      <c r="B25" s="381"/>
      <c r="C25" s="381"/>
      <c r="D25" s="153" t="s">
        <v>526</v>
      </c>
      <c r="E25" s="151"/>
      <c r="F25" s="151"/>
      <c r="G25" s="151"/>
      <c r="H25" s="151"/>
      <c r="I25" s="151"/>
      <c r="J25" s="151"/>
      <c r="K25" s="151"/>
      <c r="L25" s="151"/>
      <c r="M25" s="151"/>
      <c r="N25" s="151"/>
      <c r="O25" s="151"/>
      <c r="P25" s="151"/>
      <c r="Q25" s="381"/>
      <c r="R25" s="381"/>
      <c r="S25" s="381"/>
      <c r="T25" s="381"/>
      <c r="U25" s="381"/>
    </row>
    <row r="26" spans="1:21" ht="14.45" customHeight="1">
      <c r="A26" s="403"/>
      <c r="B26" s="393" t="s">
        <v>536</v>
      </c>
      <c r="C26" s="394" t="s">
        <v>537</v>
      </c>
      <c r="D26" s="149" t="s">
        <v>522</v>
      </c>
      <c r="E26" s="151"/>
      <c r="F26" s="151"/>
      <c r="G26" s="151">
        <v>1</v>
      </c>
      <c r="I26" s="151"/>
      <c r="K26" s="151"/>
      <c r="L26" s="151"/>
      <c r="M26" s="151"/>
      <c r="N26" s="151"/>
      <c r="O26" s="151"/>
      <c r="P26" s="151"/>
      <c r="Q26" s="395">
        <f>IFERROR(IF(COUNT(E26:P26)&lt;1,0,IF(COUNT(E27:P27)&gt;=COUNT(E26:P26),1,(COUNT(E27:P27)/COUNT(E26:P26)))),0)</f>
        <v>0</v>
      </c>
      <c r="R26" s="395">
        <f>AVERAGE(Q26:Q27)</f>
        <v>0</v>
      </c>
      <c r="S26" s="396" t="s">
        <v>523</v>
      </c>
      <c r="T26" s="396" t="s">
        <v>535</v>
      </c>
      <c r="U26" s="391" t="s">
        <v>525</v>
      </c>
    </row>
    <row r="27" spans="1:21">
      <c r="A27" s="403"/>
      <c r="B27" s="381"/>
      <c r="C27" s="381"/>
      <c r="D27" s="153" t="s">
        <v>526</v>
      </c>
      <c r="E27" s="151"/>
      <c r="F27" s="151"/>
      <c r="G27" s="151"/>
      <c r="H27" s="151"/>
      <c r="I27" s="151"/>
      <c r="J27" s="151"/>
      <c r="K27" s="151"/>
      <c r="L27" s="151"/>
      <c r="M27" s="151"/>
      <c r="N27" s="151"/>
      <c r="O27" s="151"/>
      <c r="P27" s="151"/>
      <c r="Q27" s="381"/>
      <c r="R27" s="381"/>
      <c r="S27" s="381"/>
      <c r="T27" s="381"/>
      <c r="U27" s="381"/>
    </row>
    <row r="28" spans="1:21">
      <c r="A28" s="403"/>
      <c r="B28" s="393" t="s">
        <v>538</v>
      </c>
      <c r="C28" s="394" t="s">
        <v>539</v>
      </c>
      <c r="D28" s="149" t="s">
        <v>522</v>
      </c>
      <c r="E28" s="151">
        <v>1</v>
      </c>
      <c r="F28" s="151"/>
      <c r="G28" s="151"/>
      <c r="I28" s="151"/>
      <c r="K28" s="151"/>
      <c r="L28" s="151"/>
      <c r="M28" s="151"/>
      <c r="N28" s="151"/>
      <c r="O28" s="151"/>
      <c r="P28" s="151"/>
      <c r="Q28" s="395">
        <f>IFERROR(IF(COUNT(E28:P28)&lt;1,0,IF(COUNT(E29:P29)&gt;=COUNT(E28:P28),1,(COUNT(E29:P29)/COUNT(E28:P28)))),0)</f>
        <v>0</v>
      </c>
      <c r="R28" s="395">
        <f>AVERAGE(Q28:Q29)</f>
        <v>0</v>
      </c>
      <c r="S28" s="396" t="s">
        <v>523</v>
      </c>
      <c r="T28" s="396" t="s">
        <v>535</v>
      </c>
      <c r="U28" s="391" t="s">
        <v>525</v>
      </c>
    </row>
    <row r="29" spans="1:21">
      <c r="A29" s="404"/>
      <c r="B29" s="381"/>
      <c r="C29" s="381"/>
      <c r="D29" s="153" t="s">
        <v>526</v>
      </c>
      <c r="F29" s="151"/>
      <c r="G29" s="151"/>
      <c r="H29" s="151"/>
      <c r="I29" s="151"/>
      <c r="J29" s="151"/>
      <c r="K29" s="151"/>
      <c r="L29" s="151"/>
      <c r="M29" s="151"/>
      <c r="N29" s="151"/>
      <c r="O29" s="151"/>
      <c r="P29" s="151"/>
      <c r="Q29" s="381"/>
      <c r="R29" s="381"/>
      <c r="S29" s="381"/>
      <c r="T29" s="381"/>
      <c r="U29" s="381"/>
    </row>
    <row r="30" spans="1:21">
      <c r="A30" s="405" t="s">
        <v>540</v>
      </c>
      <c r="B30" s="360"/>
      <c r="C30" s="360"/>
      <c r="D30" s="360"/>
      <c r="E30" s="360"/>
      <c r="F30" s="360"/>
      <c r="G30" s="406"/>
      <c r="H30" s="360"/>
      <c r="I30" s="360"/>
      <c r="J30" s="360"/>
      <c r="K30" s="360"/>
      <c r="L30" s="360"/>
      <c r="M30" s="360"/>
      <c r="N30" s="360"/>
      <c r="O30" s="360"/>
      <c r="P30" s="360"/>
      <c r="Q30" s="360"/>
      <c r="R30" s="360"/>
      <c r="S30" s="360"/>
      <c r="T30" s="360"/>
      <c r="U30" s="361"/>
    </row>
    <row r="31" spans="1:21">
      <c r="A31" s="407" t="s">
        <v>541</v>
      </c>
      <c r="B31" s="408" t="s">
        <v>542</v>
      </c>
      <c r="C31" s="394" t="s">
        <v>543</v>
      </c>
      <c r="D31" s="149" t="s">
        <v>522</v>
      </c>
      <c r="E31" s="151"/>
      <c r="F31" s="83"/>
      <c r="G31" s="156"/>
      <c r="H31" s="152"/>
      <c r="I31" s="151"/>
      <c r="J31" s="151"/>
      <c r="K31" s="151"/>
      <c r="L31" s="151"/>
      <c r="M31" s="151"/>
      <c r="N31" s="151"/>
      <c r="O31" s="151"/>
      <c r="P31" s="151">
        <v>1</v>
      </c>
      <c r="Q31" s="395">
        <f>IFERROR(IF(COUNT(E31:P31)&lt;1,0,IF(COUNT(E32:P32)&gt;=COUNT(E31:P31),1,(COUNT(E32:P32)/COUNT(E31:P31)))),0)</f>
        <v>0</v>
      </c>
      <c r="R31" s="395">
        <f>AVERAGE(Q31:Q32)</f>
        <v>0</v>
      </c>
      <c r="S31" s="396" t="s">
        <v>523</v>
      </c>
      <c r="T31" s="396" t="s">
        <v>544</v>
      </c>
      <c r="U31" s="391" t="s">
        <v>525</v>
      </c>
    </row>
    <row r="32" spans="1:21">
      <c r="A32" s="381"/>
      <c r="B32" s="381"/>
      <c r="C32" s="381"/>
      <c r="D32" s="153" t="s">
        <v>526</v>
      </c>
      <c r="E32" s="151"/>
      <c r="F32" s="151"/>
      <c r="G32" s="155"/>
      <c r="H32" s="151"/>
      <c r="I32" s="151"/>
      <c r="J32" s="151"/>
      <c r="K32" s="151"/>
      <c r="L32" s="151"/>
      <c r="M32" s="151"/>
      <c r="N32" s="151"/>
      <c r="O32" s="151"/>
      <c r="P32" s="151"/>
      <c r="Q32" s="381"/>
      <c r="R32" s="381"/>
      <c r="S32" s="381"/>
      <c r="T32" s="381"/>
      <c r="U32" s="381"/>
    </row>
    <row r="33" spans="1:21">
      <c r="A33" s="407" t="s">
        <v>541</v>
      </c>
      <c r="B33" s="408" t="s">
        <v>542</v>
      </c>
      <c r="C33" s="394" t="s">
        <v>545</v>
      </c>
      <c r="D33" s="149" t="s">
        <v>522</v>
      </c>
      <c r="E33" s="151"/>
      <c r="F33" s="83"/>
      <c r="G33" s="151">
        <v>1</v>
      </c>
      <c r="H33" s="152"/>
      <c r="I33" s="151"/>
      <c r="J33" s="151"/>
      <c r="K33" s="151"/>
      <c r="L33" s="151"/>
      <c r="M33" s="151"/>
      <c r="N33" s="151"/>
      <c r="O33" s="151"/>
      <c r="P33" s="151"/>
      <c r="Q33" s="395">
        <f>IFERROR(IF(COUNT(E33:P33)&lt;1,0,IF(COUNT(E34:P34)&gt;=COUNT(E33:P33),1,(COUNT(E34:P34)/COUNT(E33:P33)))),0)</f>
        <v>0</v>
      </c>
      <c r="R33" s="395">
        <f>AVERAGE(Q33:Q34)</f>
        <v>0</v>
      </c>
      <c r="S33" s="396" t="s">
        <v>523</v>
      </c>
      <c r="T33" s="396" t="s">
        <v>544</v>
      </c>
      <c r="U33" s="391" t="s">
        <v>525</v>
      </c>
    </row>
    <row r="34" spans="1:21">
      <c r="A34" s="381"/>
      <c r="B34" s="381"/>
      <c r="C34" s="381"/>
      <c r="D34" s="153" t="s">
        <v>526</v>
      </c>
      <c r="E34" s="151"/>
      <c r="F34" s="151"/>
      <c r="G34" s="155"/>
      <c r="H34" s="151"/>
      <c r="I34" s="151"/>
      <c r="J34" s="151"/>
      <c r="K34" s="151"/>
      <c r="L34" s="151"/>
      <c r="M34" s="151"/>
      <c r="N34" s="151"/>
      <c r="O34" s="151"/>
      <c r="P34" s="151"/>
      <c r="Q34" s="381"/>
      <c r="R34" s="381"/>
      <c r="S34" s="381"/>
      <c r="T34" s="381"/>
      <c r="U34" s="381"/>
    </row>
    <row r="35" spans="1:21">
      <c r="A35" s="405" t="s">
        <v>546</v>
      </c>
      <c r="B35" s="360"/>
      <c r="C35" s="360"/>
      <c r="D35" s="360"/>
      <c r="E35" s="360"/>
      <c r="F35" s="406"/>
      <c r="G35" s="406"/>
      <c r="H35" s="406"/>
      <c r="I35" s="406"/>
      <c r="J35" s="406"/>
      <c r="K35" s="406"/>
      <c r="L35" s="406"/>
      <c r="M35" s="406"/>
      <c r="N35" s="406"/>
      <c r="O35" s="406"/>
      <c r="P35" s="406"/>
      <c r="Q35" s="360"/>
      <c r="R35" s="360"/>
      <c r="S35" s="360"/>
      <c r="T35" s="360"/>
      <c r="U35" s="361"/>
    </row>
    <row r="36" spans="1:21">
      <c r="A36" s="407" t="s">
        <v>547</v>
      </c>
      <c r="B36" s="408" t="s">
        <v>548</v>
      </c>
      <c r="C36" s="394" t="s">
        <v>549</v>
      </c>
      <c r="D36" s="149" t="s">
        <v>522</v>
      </c>
      <c r="E36" s="150"/>
      <c r="F36" s="154"/>
      <c r="G36" s="156"/>
      <c r="H36" s="154"/>
      <c r="I36" s="154"/>
      <c r="J36" s="151">
        <v>1</v>
      </c>
      <c r="K36" s="156"/>
      <c r="L36" s="151"/>
      <c r="M36" s="154"/>
      <c r="N36" s="156"/>
      <c r="O36" s="154"/>
      <c r="P36" s="154">
        <v>1</v>
      </c>
      <c r="Q36" s="409">
        <f>IFERROR(IF(COUNT(E36:O36)&lt;1,0,IF(COUNT(E37:P37)&gt;=COUNT(E36:O36),1,(COUNT(E37:P37)/COUNT(E36:O36)))),0)</f>
        <v>0</v>
      </c>
      <c r="R36" s="395">
        <f>AVERAGE(Q36:Q37)</f>
        <v>0</v>
      </c>
      <c r="S36" s="396" t="s">
        <v>523</v>
      </c>
      <c r="T36" s="396" t="s">
        <v>550</v>
      </c>
      <c r="U36" s="410" t="s">
        <v>525</v>
      </c>
    </row>
    <row r="37" spans="1:21">
      <c r="A37" s="384"/>
      <c r="B37" s="384"/>
      <c r="C37" s="381"/>
      <c r="D37" s="153" t="s">
        <v>526</v>
      </c>
      <c r="E37" s="151"/>
      <c r="F37" s="155"/>
      <c r="G37" s="155"/>
      <c r="H37" s="155"/>
      <c r="I37" s="155"/>
      <c r="J37" s="155"/>
      <c r="K37" s="155"/>
      <c r="L37" s="154"/>
      <c r="M37" s="157"/>
      <c r="N37" s="158"/>
      <c r="O37" s="155"/>
      <c r="P37" s="155"/>
      <c r="Q37" s="381"/>
      <c r="R37" s="384"/>
      <c r="S37" s="381"/>
      <c r="T37" s="381"/>
      <c r="U37" s="381"/>
    </row>
    <row r="38" spans="1:21">
      <c r="A38" s="385" t="s">
        <v>551</v>
      </c>
      <c r="B38" s="406"/>
      <c r="C38" s="360"/>
      <c r="D38" s="360"/>
      <c r="E38" s="360"/>
      <c r="F38" s="360"/>
      <c r="G38" s="360"/>
      <c r="H38" s="360"/>
      <c r="I38" s="360"/>
      <c r="J38" s="360"/>
      <c r="K38" s="360"/>
      <c r="L38" s="360"/>
      <c r="M38" s="360"/>
      <c r="N38" s="360"/>
      <c r="O38" s="360"/>
      <c r="P38" s="360"/>
      <c r="Q38" s="360"/>
      <c r="R38" s="360"/>
      <c r="S38" s="360"/>
      <c r="T38" s="360"/>
      <c r="U38" s="361"/>
    </row>
    <row r="39" spans="1:21">
      <c r="A39" s="411" t="s">
        <v>552</v>
      </c>
      <c r="B39" s="411" t="s">
        <v>553</v>
      </c>
      <c r="C39" s="412" t="s">
        <v>554</v>
      </c>
      <c r="D39" s="149" t="s">
        <v>522</v>
      </c>
      <c r="E39" s="151">
        <v>1</v>
      </c>
      <c r="F39" s="151"/>
      <c r="G39" s="151"/>
      <c r="H39" s="151"/>
      <c r="I39" s="151"/>
      <c r="J39" s="145"/>
      <c r="K39" s="151"/>
      <c r="L39" s="151"/>
      <c r="M39" s="151"/>
      <c r="N39" s="151"/>
      <c r="O39" s="151"/>
      <c r="P39" s="151"/>
      <c r="Q39" s="395">
        <f>IFERROR(IF(COUNT(E39:P39)&lt;1,0,IF(COUNT(E40:P40)&gt;=COUNT(E39:P39),1,(COUNT(E40:P40)/COUNT(E39:P39)))),0)</f>
        <v>0</v>
      </c>
      <c r="R39" s="395">
        <f>AVERAGE(Q39:Q44)</f>
        <v>0</v>
      </c>
      <c r="S39" s="396" t="s">
        <v>523</v>
      </c>
      <c r="T39" s="396" t="s">
        <v>555</v>
      </c>
      <c r="U39" s="410" t="s">
        <v>556</v>
      </c>
    </row>
    <row r="40" spans="1:21">
      <c r="A40" s="411"/>
      <c r="B40" s="411"/>
      <c r="C40" s="390"/>
      <c r="D40" s="153" t="s">
        <v>526</v>
      </c>
      <c r="E40" s="151"/>
      <c r="F40" s="151"/>
      <c r="G40" s="151"/>
      <c r="H40" s="151"/>
      <c r="I40" s="151"/>
      <c r="J40" s="151"/>
      <c r="K40" s="151"/>
      <c r="L40" s="151"/>
      <c r="M40" s="151"/>
      <c r="N40" s="151"/>
      <c r="O40" s="151"/>
      <c r="P40" s="151"/>
      <c r="Q40" s="381"/>
      <c r="R40" s="413"/>
      <c r="S40" s="381"/>
      <c r="T40" s="381"/>
      <c r="U40" s="381"/>
    </row>
    <row r="41" spans="1:21">
      <c r="A41" s="411"/>
      <c r="B41" s="411"/>
      <c r="C41" s="412" t="s">
        <v>557</v>
      </c>
      <c r="D41" s="149" t="s">
        <v>522</v>
      </c>
      <c r="E41" s="151"/>
      <c r="F41" s="151">
        <v>1</v>
      </c>
      <c r="G41" s="151"/>
      <c r="H41" s="151"/>
      <c r="I41" s="145"/>
      <c r="J41" s="151">
        <v>1</v>
      </c>
      <c r="K41" s="151"/>
      <c r="L41" s="151"/>
      <c r="M41" s="151"/>
      <c r="N41" s="151">
        <v>1</v>
      </c>
      <c r="P41" s="151"/>
      <c r="Q41" s="395">
        <f>IFERROR(IF(COUNT(E41:P41)&lt;1,0,IF(COUNT(E42:P42)&gt;=COUNT(E41:P41),1,(COUNT(E42:P42)/COUNT(E41:P41)))),0)</f>
        <v>0</v>
      </c>
      <c r="R41" s="413"/>
      <c r="S41" s="396" t="s">
        <v>523</v>
      </c>
      <c r="T41" s="396" t="s">
        <v>558</v>
      </c>
      <c r="U41" s="391" t="s">
        <v>532</v>
      </c>
    </row>
    <row r="42" spans="1:21">
      <c r="A42" s="411"/>
      <c r="B42" s="411"/>
      <c r="C42" s="390"/>
      <c r="D42" s="153" t="s">
        <v>526</v>
      </c>
      <c r="E42" s="151"/>
      <c r="F42" s="151"/>
      <c r="G42" s="151"/>
      <c r="H42" s="151"/>
      <c r="I42" s="151"/>
      <c r="J42" s="151"/>
      <c r="K42" s="151"/>
      <c r="L42" s="151"/>
      <c r="M42" s="151"/>
      <c r="N42" s="151"/>
      <c r="O42" s="151"/>
      <c r="P42" s="151"/>
      <c r="Q42" s="381"/>
      <c r="R42" s="413"/>
      <c r="S42" s="381"/>
      <c r="T42" s="381"/>
      <c r="U42" s="381"/>
    </row>
    <row r="43" spans="1:21">
      <c r="A43" s="411"/>
      <c r="B43" s="411"/>
      <c r="C43" s="412" t="s">
        <v>559</v>
      </c>
      <c r="D43" s="149" t="s">
        <v>522</v>
      </c>
      <c r="E43" s="151"/>
      <c r="F43" s="151"/>
      <c r="G43" s="151"/>
      <c r="H43" s="151"/>
      <c r="I43" s="151"/>
      <c r="J43" s="151">
        <v>1</v>
      </c>
      <c r="K43" s="151"/>
      <c r="L43" s="151"/>
      <c r="M43" s="151"/>
      <c r="N43" s="151"/>
      <c r="O43" s="145"/>
      <c r="P43" s="151">
        <v>1</v>
      </c>
      <c r="Q43" s="395">
        <f>IFERROR(IF(COUNT(E43:P43)&lt;1,0,IF(COUNT(E44:P44)&gt;=COUNT(E43:P43),1,(COUNT(E44:P44)/COUNT(E43:P43)))),0)</f>
        <v>0</v>
      </c>
      <c r="R43" s="413"/>
      <c r="S43" s="396" t="s">
        <v>523</v>
      </c>
      <c r="T43" s="396" t="s">
        <v>560</v>
      </c>
      <c r="U43" s="391" t="s">
        <v>532</v>
      </c>
    </row>
    <row r="44" spans="1:21">
      <c r="A44" s="411"/>
      <c r="B44" s="411"/>
      <c r="C44" s="390"/>
      <c r="D44" s="153" t="s">
        <v>526</v>
      </c>
      <c r="E44" s="151"/>
      <c r="F44" s="151"/>
      <c r="G44" s="151"/>
      <c r="H44" s="151"/>
      <c r="I44" s="151"/>
      <c r="J44" s="151"/>
      <c r="K44" s="151"/>
      <c r="L44" s="151"/>
      <c r="M44" s="151"/>
      <c r="N44" s="151"/>
      <c r="O44" s="151"/>
      <c r="P44" s="151"/>
      <c r="Q44" s="381"/>
      <c r="R44" s="413"/>
      <c r="S44" s="381"/>
      <c r="T44" s="381"/>
      <c r="U44" s="381"/>
    </row>
    <row r="45" spans="1:21">
      <c r="A45" s="411"/>
      <c r="B45" s="411"/>
      <c r="C45" s="412" t="s">
        <v>561</v>
      </c>
      <c r="D45" s="149" t="s">
        <v>522</v>
      </c>
      <c r="E45" s="151"/>
      <c r="F45" s="151"/>
      <c r="G45" s="151"/>
      <c r="I45" s="151"/>
      <c r="J45" s="151">
        <v>1</v>
      </c>
      <c r="K45" s="151"/>
      <c r="L45" s="151"/>
      <c r="M45" s="151"/>
      <c r="N45" s="151"/>
      <c r="O45" s="145"/>
      <c r="P45" s="151">
        <v>1</v>
      </c>
      <c r="Q45" s="395">
        <f>IFERROR(IF(COUNT(E45:P45)&lt;1,0,IF(COUNT(E46:P46)&gt;=COUNT(E45:P45),1,(COUNT(E46:P46)/COUNT(E45:P45)))),0)</f>
        <v>0</v>
      </c>
      <c r="R45" s="413"/>
      <c r="S45" s="396" t="s">
        <v>523</v>
      </c>
      <c r="T45" s="396" t="s">
        <v>560</v>
      </c>
      <c r="U45" s="391" t="s">
        <v>532</v>
      </c>
    </row>
    <row r="46" spans="1:21">
      <c r="A46" s="411"/>
      <c r="B46" s="411"/>
      <c r="C46" s="390"/>
      <c r="D46" s="153" t="s">
        <v>526</v>
      </c>
      <c r="E46" s="151"/>
      <c r="F46" s="151"/>
      <c r="G46" s="151"/>
      <c r="H46" s="151"/>
      <c r="I46" s="151"/>
      <c r="J46" s="151"/>
      <c r="K46" s="151"/>
      <c r="L46" s="151"/>
      <c r="M46" s="151"/>
      <c r="N46" s="151"/>
      <c r="O46" s="151"/>
      <c r="P46" s="151"/>
      <c r="Q46" s="381"/>
      <c r="R46" s="414"/>
      <c r="S46" s="381"/>
      <c r="T46" s="381"/>
      <c r="U46" s="381"/>
    </row>
    <row r="47" spans="1:21" ht="15" customHeight="1">
      <c r="A47" s="398" t="s">
        <v>562</v>
      </c>
      <c r="B47" s="415"/>
      <c r="C47" s="360"/>
      <c r="D47" s="360"/>
      <c r="E47" s="360"/>
      <c r="F47" s="360"/>
      <c r="G47" s="360"/>
      <c r="H47" s="360"/>
      <c r="I47" s="360"/>
      <c r="J47" s="360"/>
      <c r="K47" s="360"/>
      <c r="L47" s="360"/>
      <c r="M47" s="360"/>
      <c r="N47" s="360"/>
      <c r="O47" s="360"/>
      <c r="P47" s="360"/>
      <c r="Q47" s="360"/>
      <c r="R47" s="360"/>
      <c r="S47" s="360"/>
      <c r="T47" s="360"/>
      <c r="U47" s="361"/>
    </row>
    <row r="48" spans="1:21">
      <c r="A48" s="393" t="s">
        <v>563</v>
      </c>
      <c r="B48" s="393" t="s">
        <v>564</v>
      </c>
      <c r="C48" s="416" t="s">
        <v>565</v>
      </c>
      <c r="D48" s="149" t="s">
        <v>522</v>
      </c>
      <c r="E48" s="151">
        <v>1</v>
      </c>
      <c r="F48" s="151">
        <v>1</v>
      </c>
      <c r="G48" s="151">
        <v>1</v>
      </c>
      <c r="H48" s="151">
        <v>1</v>
      </c>
      <c r="I48" s="151">
        <v>1</v>
      </c>
      <c r="J48" s="151">
        <v>1</v>
      </c>
      <c r="K48" s="151">
        <v>1</v>
      </c>
      <c r="L48" s="151">
        <v>1</v>
      </c>
      <c r="M48" s="151">
        <v>1</v>
      </c>
      <c r="N48" s="151">
        <v>1</v>
      </c>
      <c r="O48" s="151">
        <v>1</v>
      </c>
      <c r="P48" s="151">
        <v>1</v>
      </c>
      <c r="Q48" s="395">
        <f>IFERROR(IF(COUNT(E48:P48)&lt;1,0,IF(COUNT(E49:P49)&gt;=COUNT(E48:P48),1,(COUNT(E49:P49)/COUNT(E48:P48)))),0)</f>
        <v>0</v>
      </c>
      <c r="R48" s="395">
        <f>+AVERAGE(Q48:Q69)</f>
        <v>0</v>
      </c>
      <c r="S48" s="396" t="s">
        <v>523</v>
      </c>
      <c r="T48" s="396" t="s">
        <v>566</v>
      </c>
      <c r="U48" s="410" t="s">
        <v>567</v>
      </c>
    </row>
    <row r="49" spans="1:21">
      <c r="A49" s="384"/>
      <c r="B49" s="384"/>
      <c r="C49" s="417"/>
      <c r="D49" s="153" t="s">
        <v>526</v>
      </c>
      <c r="E49" s="151"/>
      <c r="F49" s="159"/>
      <c r="G49" s="159"/>
      <c r="H49" s="151"/>
      <c r="I49" s="151"/>
      <c r="J49" s="151"/>
      <c r="K49" s="151"/>
      <c r="L49" s="151"/>
      <c r="M49" s="151"/>
      <c r="N49" s="151"/>
      <c r="O49" s="151"/>
      <c r="P49" s="151"/>
      <c r="Q49" s="381"/>
      <c r="R49" s="384"/>
      <c r="S49" s="381"/>
      <c r="T49" s="381"/>
      <c r="U49" s="381"/>
    </row>
    <row r="50" spans="1:21">
      <c r="A50" s="384"/>
      <c r="B50" s="384"/>
      <c r="C50" s="416" t="s">
        <v>568</v>
      </c>
      <c r="D50" s="149" t="s">
        <v>522</v>
      </c>
      <c r="E50" s="151"/>
      <c r="F50" s="159"/>
      <c r="G50" s="145"/>
      <c r="H50" s="151"/>
      <c r="I50" s="151">
        <v>1</v>
      </c>
      <c r="J50" s="151"/>
      <c r="K50" s="145"/>
      <c r="L50" s="151"/>
      <c r="M50" s="151"/>
      <c r="N50" s="151"/>
      <c r="O50" s="151"/>
      <c r="P50" s="151"/>
      <c r="Q50" s="395">
        <f>IFERROR(IF(COUNT(E50:P50)&lt;1,0,IF(COUNT(E51:P51)&gt;=COUNT(E50:P50),1,(COUNT(E51:P51)/COUNT(E50:P50)))),0)</f>
        <v>0</v>
      </c>
      <c r="R50" s="384"/>
      <c r="S50" s="396" t="s">
        <v>523</v>
      </c>
      <c r="T50" s="391" t="s">
        <v>569</v>
      </c>
      <c r="U50" s="423" t="s">
        <v>570</v>
      </c>
    </row>
    <row r="51" spans="1:21">
      <c r="A51" s="384"/>
      <c r="B51" s="384"/>
      <c r="C51" s="420"/>
      <c r="D51" s="153" t="s">
        <v>526</v>
      </c>
      <c r="E51" s="151"/>
      <c r="F51" s="159"/>
      <c r="G51" s="159"/>
      <c r="H51" s="151"/>
      <c r="I51" s="151"/>
      <c r="J51" s="151"/>
      <c r="K51" s="151"/>
      <c r="L51" s="151"/>
      <c r="M51" s="151"/>
      <c r="N51" s="151"/>
      <c r="O51" s="151"/>
      <c r="P51" s="151"/>
      <c r="Q51" s="381"/>
      <c r="R51" s="384"/>
      <c r="S51" s="381"/>
      <c r="T51" s="425"/>
      <c r="U51" s="424"/>
    </row>
    <row r="52" spans="1:21">
      <c r="A52" s="384"/>
      <c r="B52" s="387"/>
      <c r="C52" s="418" t="s">
        <v>571</v>
      </c>
      <c r="D52" s="149" t="s">
        <v>522</v>
      </c>
      <c r="E52" s="151"/>
      <c r="F52" s="151"/>
      <c r="G52" s="151"/>
      <c r="H52" s="151"/>
      <c r="I52" s="151"/>
      <c r="J52" s="151"/>
      <c r="K52" s="151"/>
      <c r="L52" s="151"/>
      <c r="M52" s="151"/>
      <c r="N52" s="151"/>
      <c r="O52" s="151"/>
      <c r="P52" s="151">
        <v>1</v>
      </c>
      <c r="Q52" s="395">
        <f>IFERROR(IF(COUNT(E52:P52)&lt;1,0,IF(COUNT(E55:P55)&gt;=COUNT(E52:P52),1,(COUNT(E55:P55)/COUNT(E52:P52)))),0)</f>
        <v>0</v>
      </c>
      <c r="R52" s="384"/>
      <c r="S52" s="396" t="s">
        <v>523</v>
      </c>
      <c r="T52" s="396" t="s">
        <v>572</v>
      </c>
      <c r="U52" s="391" t="s">
        <v>573</v>
      </c>
    </row>
    <row r="53" spans="1:21">
      <c r="A53" s="384"/>
      <c r="B53" s="387"/>
      <c r="C53" s="418"/>
      <c r="D53" s="153" t="s">
        <v>526</v>
      </c>
      <c r="E53" s="151"/>
      <c r="F53" s="151"/>
      <c r="G53" s="151"/>
      <c r="H53" s="151"/>
      <c r="I53" s="151"/>
      <c r="J53" s="151"/>
      <c r="K53" s="151"/>
      <c r="L53" s="151"/>
      <c r="M53" s="151"/>
      <c r="N53" s="151"/>
      <c r="O53" s="151"/>
      <c r="P53" s="151"/>
      <c r="Q53" s="413"/>
      <c r="R53" s="384"/>
      <c r="S53" s="419"/>
      <c r="T53" s="419"/>
      <c r="U53" s="422"/>
    </row>
    <row r="54" spans="1:21">
      <c r="A54" s="384"/>
      <c r="B54" s="387"/>
      <c r="C54" s="418" t="s">
        <v>574</v>
      </c>
      <c r="D54" s="149" t="s">
        <v>522</v>
      </c>
      <c r="E54" s="151"/>
      <c r="F54" s="151"/>
      <c r="G54" s="151"/>
      <c r="H54" s="151"/>
      <c r="I54" s="151"/>
      <c r="J54" s="151"/>
      <c r="K54" s="151">
        <v>1</v>
      </c>
      <c r="M54" s="151"/>
      <c r="N54" s="151"/>
      <c r="O54" s="151"/>
      <c r="P54" s="151"/>
      <c r="Q54" s="413"/>
      <c r="R54" s="384"/>
      <c r="S54" s="419"/>
      <c r="T54" s="419"/>
      <c r="U54" s="422"/>
    </row>
    <row r="55" spans="1:21">
      <c r="A55" s="384"/>
      <c r="B55" s="387"/>
      <c r="C55" s="418"/>
      <c r="D55" s="153" t="s">
        <v>526</v>
      </c>
      <c r="E55" s="151"/>
      <c r="F55" s="151"/>
      <c r="G55" s="151"/>
      <c r="H55" s="151"/>
      <c r="I55" s="151"/>
      <c r="J55" s="151"/>
      <c r="K55" s="151"/>
      <c r="L55" s="151"/>
      <c r="M55" s="151"/>
      <c r="N55" s="151"/>
      <c r="O55" s="151"/>
      <c r="P55" s="151"/>
      <c r="Q55" s="381"/>
      <c r="R55" s="384"/>
      <c r="S55" s="381"/>
      <c r="T55" s="381"/>
      <c r="U55" s="381"/>
    </row>
    <row r="56" spans="1:21">
      <c r="A56" s="384"/>
      <c r="B56" s="387"/>
      <c r="C56" s="421" t="s">
        <v>575</v>
      </c>
      <c r="D56" s="149" t="s">
        <v>522</v>
      </c>
      <c r="E56" s="151"/>
      <c r="F56" s="151"/>
      <c r="G56" s="151"/>
      <c r="H56" s="151"/>
      <c r="I56" s="151"/>
      <c r="J56" s="151"/>
      <c r="K56" s="151"/>
      <c r="L56" s="151">
        <v>1</v>
      </c>
      <c r="M56" s="151"/>
      <c r="N56" s="151"/>
      <c r="O56" s="151"/>
      <c r="P56" s="151"/>
      <c r="Q56" s="395">
        <f>IFERROR(IF(COUNT(E56:P56)&lt;1,0,IF(COUNT(E57:P57)&gt;=COUNT(E56:P56),1,(COUNT(E57:P57)/COUNT(E56:P56)))),0)</f>
        <v>0</v>
      </c>
      <c r="R56" s="384"/>
      <c r="S56" s="396" t="s">
        <v>523</v>
      </c>
      <c r="T56" s="396" t="s">
        <v>572</v>
      </c>
      <c r="U56" s="423" t="s">
        <v>570</v>
      </c>
    </row>
    <row r="57" spans="1:21">
      <c r="A57" s="384"/>
      <c r="B57" s="387"/>
      <c r="C57" s="421"/>
      <c r="D57" s="153" t="s">
        <v>526</v>
      </c>
      <c r="E57" s="151"/>
      <c r="F57" s="151"/>
      <c r="G57" s="151"/>
      <c r="H57" s="151"/>
      <c r="I57" s="151"/>
      <c r="J57" s="151"/>
      <c r="K57" s="151"/>
      <c r="L57" s="151"/>
      <c r="M57" s="151"/>
      <c r="N57" s="151"/>
      <c r="O57" s="151"/>
      <c r="P57" s="151"/>
      <c r="Q57" s="381"/>
      <c r="R57" s="384"/>
      <c r="S57" s="381"/>
      <c r="T57" s="381"/>
      <c r="U57" s="424"/>
    </row>
    <row r="58" spans="1:21">
      <c r="A58" s="384"/>
      <c r="B58" s="384"/>
      <c r="C58" s="420" t="s">
        <v>576</v>
      </c>
      <c r="D58" s="149" t="s">
        <v>522</v>
      </c>
      <c r="E58" s="151"/>
      <c r="F58" s="151"/>
      <c r="G58" s="151"/>
      <c r="H58" s="151"/>
      <c r="I58" s="151">
        <v>1</v>
      </c>
      <c r="J58" s="151"/>
      <c r="K58" s="151"/>
      <c r="M58" s="151">
        <v>1</v>
      </c>
      <c r="N58" s="151"/>
      <c r="O58" s="151"/>
      <c r="P58" s="151"/>
      <c r="Q58" s="395">
        <f>IFERROR(IF(COUNT(E58:P58)&lt;1,0,IF(COUNT(E59:P59)&gt;=COUNT(E58:P58),1,(COUNT(E59:P59)/COUNT(E58:P58)))),0)</f>
        <v>0</v>
      </c>
      <c r="R58" s="384"/>
      <c r="S58" s="396" t="s">
        <v>523</v>
      </c>
      <c r="T58" s="396" t="s">
        <v>572</v>
      </c>
      <c r="U58" s="423" t="s">
        <v>570</v>
      </c>
    </row>
    <row r="59" spans="1:21">
      <c r="A59" s="384"/>
      <c r="B59" s="384"/>
      <c r="C59" s="417"/>
      <c r="D59" s="153" t="s">
        <v>526</v>
      </c>
      <c r="E59" s="151"/>
      <c r="F59" s="151"/>
      <c r="G59" s="151"/>
      <c r="H59" s="151"/>
      <c r="I59" s="151"/>
      <c r="J59" s="151"/>
      <c r="K59" s="151"/>
      <c r="L59" s="151"/>
      <c r="M59" s="151"/>
      <c r="N59" s="151"/>
      <c r="O59" s="151"/>
      <c r="P59" s="151"/>
      <c r="Q59" s="381"/>
      <c r="R59" s="384"/>
      <c r="S59" s="381"/>
      <c r="T59" s="381"/>
      <c r="U59" s="424"/>
    </row>
    <row r="60" spans="1:21">
      <c r="A60" s="384"/>
      <c r="B60" s="384"/>
      <c r="C60" s="416" t="s">
        <v>577</v>
      </c>
      <c r="D60" s="149" t="s">
        <v>522</v>
      </c>
      <c r="E60" s="151"/>
      <c r="F60" s="151">
        <v>1</v>
      </c>
      <c r="G60" s="151"/>
      <c r="H60" s="151"/>
      <c r="I60" s="151">
        <v>1</v>
      </c>
      <c r="J60" s="151"/>
      <c r="K60" s="151"/>
      <c r="L60" s="151">
        <v>1</v>
      </c>
      <c r="M60" s="151"/>
      <c r="N60" s="151"/>
      <c r="O60" s="151">
        <v>1</v>
      </c>
      <c r="P60" s="151"/>
      <c r="Q60" s="395">
        <f>IFERROR(IF(COUNT(E60:P60)&lt;1,0,IF(COUNT(E61:P61)&gt;=COUNT(E60:P60),1,(COUNT(E61:P61)/COUNT(E60:P60)))),0)</f>
        <v>0</v>
      </c>
      <c r="R60" s="384"/>
      <c r="S60" s="396" t="s">
        <v>523</v>
      </c>
      <c r="T60" s="396" t="s">
        <v>566</v>
      </c>
      <c r="U60" s="410" t="s">
        <v>567</v>
      </c>
    </row>
    <row r="61" spans="1:21">
      <c r="A61" s="384"/>
      <c r="B61" s="384"/>
      <c r="C61" s="417"/>
      <c r="D61" s="153" t="s">
        <v>526</v>
      </c>
      <c r="E61" s="151"/>
      <c r="F61" s="159"/>
      <c r="G61" s="159"/>
      <c r="H61" s="151"/>
      <c r="I61" s="151"/>
      <c r="J61" s="151"/>
      <c r="K61" s="151"/>
      <c r="L61" s="151"/>
      <c r="M61" s="151"/>
      <c r="N61" s="151"/>
      <c r="O61" s="151"/>
      <c r="P61" s="151"/>
      <c r="Q61" s="381"/>
      <c r="R61" s="384"/>
      <c r="S61" s="381"/>
      <c r="T61" s="381"/>
      <c r="U61" s="381"/>
    </row>
    <row r="62" spans="1:21">
      <c r="A62" s="384"/>
      <c r="B62" s="384"/>
      <c r="C62" s="418" t="s">
        <v>578</v>
      </c>
      <c r="D62" s="149" t="s">
        <v>522</v>
      </c>
      <c r="E62" s="151"/>
      <c r="F62" s="151"/>
      <c r="G62" s="151"/>
      <c r="H62" s="151"/>
      <c r="I62" s="151"/>
      <c r="J62" s="151"/>
      <c r="K62" s="151"/>
      <c r="L62" s="151">
        <v>1</v>
      </c>
      <c r="N62" s="151"/>
      <c r="O62" s="151"/>
      <c r="P62" s="151"/>
      <c r="Q62" s="395">
        <f>IFERROR(IF(COUNT(E62:P62)&lt;1,0,IF(COUNT(E63:P63)&gt;=COUNT(E62:P62),1,(COUNT(E63:P63)/COUNT(E62:P62)))),0)</f>
        <v>0</v>
      </c>
      <c r="R62" s="384"/>
      <c r="S62" s="396" t="s">
        <v>523</v>
      </c>
      <c r="T62" s="396" t="s">
        <v>572</v>
      </c>
      <c r="U62" s="423" t="s">
        <v>570</v>
      </c>
    </row>
    <row r="63" spans="1:21">
      <c r="A63" s="384"/>
      <c r="B63" s="384"/>
      <c r="C63" s="418"/>
      <c r="D63" s="153" t="s">
        <v>526</v>
      </c>
      <c r="E63" s="151"/>
      <c r="F63" s="151"/>
      <c r="G63" s="151"/>
      <c r="H63" s="151"/>
      <c r="I63" s="151"/>
      <c r="J63" s="151"/>
      <c r="K63" s="151"/>
      <c r="L63" s="151"/>
      <c r="M63" s="151"/>
      <c r="N63" s="151"/>
      <c r="O63" s="151"/>
      <c r="P63" s="151"/>
      <c r="Q63" s="381"/>
      <c r="R63" s="384"/>
      <c r="S63" s="381"/>
      <c r="T63" s="381"/>
      <c r="U63" s="424"/>
    </row>
    <row r="64" spans="1:21">
      <c r="A64" s="384"/>
      <c r="B64" s="384"/>
      <c r="C64" s="421" t="s">
        <v>579</v>
      </c>
      <c r="D64" s="149" t="s">
        <v>522</v>
      </c>
      <c r="E64" s="151"/>
      <c r="F64" s="151"/>
      <c r="G64" s="151"/>
      <c r="H64" s="151"/>
      <c r="J64" s="151"/>
      <c r="K64" s="151"/>
      <c r="L64" s="151"/>
      <c r="M64" s="151">
        <v>1</v>
      </c>
      <c r="N64" s="151"/>
      <c r="O64" s="151"/>
      <c r="P64" s="151"/>
      <c r="Q64" s="395">
        <f>IFERROR(IF(COUNT(E64:P64)&lt;1,0,IF(COUNT(E65:P65)&gt;=COUNT(E64:P64),1,(COUNT(E65:P65)/COUNT(E64:P64)))),0)</f>
        <v>0</v>
      </c>
      <c r="R64" s="384"/>
      <c r="S64" s="396" t="s">
        <v>523</v>
      </c>
      <c r="T64" s="396" t="s">
        <v>572</v>
      </c>
      <c r="U64" s="423" t="s">
        <v>570</v>
      </c>
    </row>
    <row r="65" spans="1:21">
      <c r="A65" s="384"/>
      <c r="B65" s="384"/>
      <c r="C65" s="421"/>
      <c r="D65" s="153" t="s">
        <v>526</v>
      </c>
      <c r="E65" s="151"/>
      <c r="F65" s="151"/>
      <c r="G65" s="151"/>
      <c r="H65" s="151"/>
      <c r="I65" s="151"/>
      <c r="J65" s="151"/>
      <c r="K65" s="151"/>
      <c r="L65" s="151"/>
      <c r="M65" s="151"/>
      <c r="N65" s="151"/>
      <c r="O65" s="151"/>
      <c r="P65" s="151"/>
      <c r="Q65" s="381"/>
      <c r="R65" s="384"/>
      <c r="S65" s="381"/>
      <c r="T65" s="381"/>
      <c r="U65" s="424"/>
    </row>
    <row r="66" spans="1:21" ht="14.45" customHeight="1">
      <c r="A66" s="384"/>
      <c r="B66" s="384"/>
      <c r="C66" s="420" t="s">
        <v>580</v>
      </c>
      <c r="D66" s="149" t="s">
        <v>522</v>
      </c>
      <c r="E66" s="151"/>
      <c r="F66" s="151"/>
      <c r="G66" s="151" t="s">
        <v>211</v>
      </c>
      <c r="H66" s="151"/>
      <c r="I66" s="151">
        <v>1</v>
      </c>
      <c r="J66" s="151"/>
      <c r="K66" s="151"/>
      <c r="L66" s="151"/>
      <c r="N66" s="151">
        <v>1</v>
      </c>
      <c r="O66" s="151"/>
      <c r="P66" s="151"/>
      <c r="Q66" s="395">
        <f>IFERROR(IF(COUNT(E66:P66)&lt;1,0,IF(COUNT(E67:P67)&gt;=COUNT(E66:P66),1,(COUNT(E67:P67)/COUNT(E66:P66)))),0)</f>
        <v>0</v>
      </c>
      <c r="R66" s="384"/>
      <c r="S66" s="396" t="s">
        <v>523</v>
      </c>
      <c r="T66" s="396" t="s">
        <v>572</v>
      </c>
      <c r="U66" s="423" t="s">
        <v>570</v>
      </c>
    </row>
    <row r="67" spans="1:21">
      <c r="A67" s="384"/>
      <c r="B67" s="384"/>
      <c r="C67" s="417"/>
      <c r="D67" s="153" t="s">
        <v>526</v>
      </c>
      <c r="E67" s="151"/>
      <c r="F67" s="151"/>
      <c r="G67" s="151"/>
      <c r="H67" s="151"/>
      <c r="I67" s="151"/>
      <c r="J67" s="151"/>
      <c r="K67" s="151"/>
      <c r="L67" s="151"/>
      <c r="M67" s="151"/>
      <c r="N67" s="151"/>
      <c r="O67" s="151"/>
      <c r="P67" s="151"/>
      <c r="Q67" s="381"/>
      <c r="R67" s="384"/>
      <c r="S67" s="381"/>
      <c r="T67" s="381"/>
      <c r="U67" s="424"/>
    </row>
    <row r="68" spans="1:21">
      <c r="A68" s="384"/>
      <c r="B68" s="384"/>
      <c r="C68" s="416" t="s">
        <v>581</v>
      </c>
      <c r="D68" s="149" t="s">
        <v>522</v>
      </c>
      <c r="E68" s="151"/>
      <c r="F68" s="151"/>
      <c r="G68" s="151"/>
      <c r="H68" s="151"/>
      <c r="I68" s="151"/>
      <c r="J68" s="151"/>
      <c r="K68" s="151"/>
      <c r="L68" s="151"/>
      <c r="M68" s="151"/>
      <c r="N68" s="151"/>
      <c r="O68" s="151">
        <v>1</v>
      </c>
      <c r="P68" s="151"/>
      <c r="Q68" s="395">
        <f>IFERROR(IF(COUNT(E68:P68)&lt;1,0,IF(COUNT(E69:P69)&gt;=COUNT(E68:P68),1,(COUNT(E69:P69)/COUNT(E68:P68)))),0)</f>
        <v>0</v>
      </c>
      <c r="R68" s="384"/>
      <c r="S68" s="396" t="s">
        <v>523</v>
      </c>
      <c r="T68" s="396" t="s">
        <v>572</v>
      </c>
      <c r="U68" s="423" t="s">
        <v>570</v>
      </c>
    </row>
    <row r="69" spans="1:21">
      <c r="A69" s="381"/>
      <c r="B69" s="381"/>
      <c r="C69" s="417"/>
      <c r="D69" s="153" t="s">
        <v>526</v>
      </c>
      <c r="E69" s="151"/>
      <c r="F69" s="151"/>
      <c r="G69" s="151"/>
      <c r="H69" s="151"/>
      <c r="I69" s="151"/>
      <c r="J69" s="151"/>
      <c r="K69" s="151"/>
      <c r="L69" s="151"/>
      <c r="M69" s="151"/>
      <c r="N69" s="151"/>
      <c r="O69" s="151"/>
      <c r="P69" s="151"/>
      <c r="Q69" s="381"/>
      <c r="R69" s="381"/>
      <c r="S69" s="381"/>
      <c r="T69" s="381"/>
      <c r="U69" s="424"/>
    </row>
    <row r="70" spans="1:21">
      <c r="A70" s="405" t="s">
        <v>582</v>
      </c>
      <c r="B70" s="360"/>
      <c r="C70" s="360"/>
      <c r="D70" s="360"/>
      <c r="E70" s="360"/>
      <c r="F70" s="360"/>
      <c r="G70" s="360"/>
      <c r="H70" s="360"/>
      <c r="I70" s="360"/>
      <c r="J70" s="360"/>
      <c r="K70" s="360"/>
      <c r="L70" s="360"/>
      <c r="M70" s="360"/>
      <c r="N70" s="360"/>
      <c r="O70" s="360"/>
      <c r="P70" s="360"/>
      <c r="Q70" s="360"/>
      <c r="R70" s="360"/>
      <c r="S70" s="360"/>
      <c r="T70" s="360"/>
      <c r="U70" s="361"/>
    </row>
    <row r="71" spans="1:21" ht="14.45" customHeight="1">
      <c r="A71" s="408" t="s">
        <v>583</v>
      </c>
      <c r="B71" s="408" t="s">
        <v>584</v>
      </c>
      <c r="C71" s="394" t="s">
        <v>585</v>
      </c>
      <c r="D71" s="149" t="s">
        <v>522</v>
      </c>
      <c r="E71" s="151"/>
      <c r="F71" s="159"/>
      <c r="G71" s="145"/>
      <c r="H71" s="151">
        <v>1</v>
      </c>
      <c r="I71" s="151"/>
      <c r="J71" s="151"/>
      <c r="K71" s="145"/>
      <c r="L71" s="151"/>
      <c r="M71" s="151"/>
      <c r="N71" s="151">
        <v>1</v>
      </c>
      <c r="O71" s="151"/>
      <c r="P71" s="151"/>
      <c r="Q71" s="395">
        <f>IFERROR(IF(COUNT(E71:P71)&lt;1,0,IF(COUNT(E72:P72)&gt;=COUNT(E71:P71),1,(COUNT(E72:P72)/COUNT(E71:P71)))),0)</f>
        <v>0</v>
      </c>
      <c r="R71" s="395">
        <f>AVERAGE(Q71:Q80)</f>
        <v>0</v>
      </c>
      <c r="S71" s="396" t="s">
        <v>523</v>
      </c>
      <c r="T71" s="391" t="s">
        <v>569</v>
      </c>
      <c r="U71" s="423" t="s">
        <v>570</v>
      </c>
    </row>
    <row r="72" spans="1:21">
      <c r="A72" s="384"/>
      <c r="B72" s="384"/>
      <c r="C72" s="381"/>
      <c r="D72" s="153" t="s">
        <v>526</v>
      </c>
      <c r="E72" s="151"/>
      <c r="F72" s="151"/>
      <c r="G72" s="151"/>
      <c r="H72" s="151"/>
      <c r="I72" s="151"/>
      <c r="J72" s="151"/>
      <c r="K72" s="151"/>
      <c r="L72" s="151"/>
      <c r="M72" s="151"/>
      <c r="N72" s="151"/>
      <c r="O72" s="151"/>
      <c r="P72" s="151"/>
      <c r="Q72" s="414"/>
      <c r="R72" s="384"/>
      <c r="S72" s="426"/>
      <c r="T72" s="392"/>
      <c r="U72" s="427"/>
    </row>
    <row r="73" spans="1:21">
      <c r="A73" s="384"/>
      <c r="B73" s="384"/>
      <c r="C73" s="394" t="s">
        <v>586</v>
      </c>
      <c r="D73" s="149" t="s">
        <v>522</v>
      </c>
      <c r="E73" s="151"/>
      <c r="F73" s="151"/>
      <c r="G73" s="151"/>
      <c r="H73" s="151"/>
      <c r="I73" s="151">
        <v>1</v>
      </c>
      <c r="J73" s="151"/>
      <c r="K73" s="151"/>
      <c r="L73" s="151"/>
      <c r="M73" s="151"/>
      <c r="N73" s="151"/>
      <c r="O73" s="151"/>
      <c r="P73" s="151"/>
      <c r="Q73" s="395">
        <f>IFERROR(IF(COUNT(E73:P73)&lt;1,0,IF(COUNT(E74:P74)&gt;=COUNT(E73:P73),1,(COUNT(E74:P74)/COUNT(E73:P73)))),0)</f>
        <v>0</v>
      </c>
      <c r="R73" s="384"/>
      <c r="S73" s="396" t="s">
        <v>523</v>
      </c>
      <c r="T73" s="396" t="s">
        <v>587</v>
      </c>
      <c r="U73" s="391" t="s">
        <v>532</v>
      </c>
    </row>
    <row r="74" spans="1:21">
      <c r="A74" s="384"/>
      <c r="B74" s="384"/>
      <c r="C74" s="381"/>
      <c r="D74" s="153" t="s">
        <v>526</v>
      </c>
      <c r="E74" s="151"/>
      <c r="F74" s="151"/>
      <c r="G74" s="151"/>
      <c r="H74" s="151"/>
      <c r="I74" s="151"/>
      <c r="J74" s="151"/>
      <c r="K74" s="151"/>
      <c r="L74" s="151"/>
      <c r="M74" s="151"/>
      <c r="N74" s="151"/>
      <c r="O74" s="151"/>
      <c r="P74" s="151"/>
      <c r="Q74" s="381"/>
      <c r="R74" s="384"/>
      <c r="S74" s="381"/>
      <c r="T74" s="381"/>
      <c r="U74" s="392"/>
    </row>
    <row r="75" spans="1:21">
      <c r="A75" s="384"/>
      <c r="B75" s="384"/>
      <c r="C75" s="416" t="s">
        <v>588</v>
      </c>
      <c r="D75" s="149" t="s">
        <v>522</v>
      </c>
      <c r="E75" s="151"/>
      <c r="F75" s="151"/>
      <c r="G75" s="151"/>
      <c r="H75" s="151"/>
      <c r="I75" s="151"/>
      <c r="J75" s="151">
        <v>1</v>
      </c>
      <c r="K75" s="151"/>
      <c r="L75" s="151"/>
      <c r="M75" s="151"/>
      <c r="N75" s="151"/>
      <c r="O75" s="151"/>
      <c r="P75" s="151"/>
      <c r="Q75" s="395">
        <f>IFERROR(IF(COUNT(E75:P75)&lt;1,0,IF(COUNT(E76:P76)&gt;=COUNT(E75:P75),1,(COUNT(E76:P76)/COUNT(E75:P75)))),0)</f>
        <v>0</v>
      </c>
      <c r="R75" s="384"/>
      <c r="S75" s="396" t="s">
        <v>523</v>
      </c>
      <c r="T75" s="396" t="s">
        <v>589</v>
      </c>
      <c r="U75" s="423" t="s">
        <v>570</v>
      </c>
    </row>
    <row r="76" spans="1:21">
      <c r="A76" s="384"/>
      <c r="B76" s="384"/>
      <c r="C76" s="417"/>
      <c r="D76" s="153" t="s">
        <v>526</v>
      </c>
      <c r="E76" s="151"/>
      <c r="F76" s="151"/>
      <c r="G76" s="151"/>
      <c r="H76" s="151"/>
      <c r="I76" s="151"/>
      <c r="J76" s="151"/>
      <c r="K76" s="151"/>
      <c r="L76" s="151"/>
      <c r="M76" s="151"/>
      <c r="N76" s="151"/>
      <c r="O76" s="151"/>
      <c r="P76" s="151"/>
      <c r="Q76" s="381"/>
      <c r="R76" s="384"/>
      <c r="S76" s="381"/>
      <c r="T76" s="381"/>
      <c r="U76" s="424"/>
    </row>
    <row r="77" spans="1:21">
      <c r="A77" s="384"/>
      <c r="B77" s="384"/>
      <c r="C77" s="416" t="s">
        <v>590</v>
      </c>
      <c r="D77" s="149" t="s">
        <v>522</v>
      </c>
      <c r="E77" s="151"/>
      <c r="F77" s="151"/>
      <c r="G77" s="151"/>
      <c r="H77" s="151"/>
      <c r="I77" s="151"/>
      <c r="J77" s="151"/>
      <c r="K77" s="151"/>
      <c r="L77" s="151"/>
      <c r="M77" s="151">
        <v>1</v>
      </c>
      <c r="N77" s="151"/>
      <c r="O77" s="151"/>
      <c r="P77" s="151"/>
      <c r="Q77" s="395">
        <f>IFERROR(IF(COUNT(E77:P77)&lt;1,0,IF(COUNT(E78:P78)&gt;=COUNT(E77:P77),1,(COUNT(E78:P78)/COUNT(E77:P77)))),0)</f>
        <v>0</v>
      </c>
      <c r="R77" s="384"/>
      <c r="S77" s="396" t="s">
        <v>523</v>
      </c>
      <c r="T77" s="396" t="s">
        <v>589</v>
      </c>
      <c r="U77" s="423" t="s">
        <v>591</v>
      </c>
    </row>
    <row r="78" spans="1:21">
      <c r="A78" s="384"/>
      <c r="B78" s="384"/>
      <c r="C78" s="428"/>
      <c r="D78" s="153" t="s">
        <v>526</v>
      </c>
      <c r="E78" s="151"/>
      <c r="F78" s="151"/>
      <c r="G78" s="151"/>
      <c r="H78" s="151"/>
      <c r="I78" s="151"/>
      <c r="J78" s="151"/>
      <c r="K78" s="151"/>
      <c r="L78" s="151"/>
      <c r="M78" s="151"/>
      <c r="N78" s="151"/>
      <c r="O78" s="151"/>
      <c r="P78" s="151"/>
      <c r="Q78" s="381"/>
      <c r="R78" s="384"/>
      <c r="S78" s="381"/>
      <c r="T78" s="381"/>
      <c r="U78" s="424"/>
    </row>
    <row r="79" spans="1:21">
      <c r="A79" s="384"/>
      <c r="B79" s="384"/>
      <c r="C79" s="416" t="s">
        <v>592</v>
      </c>
      <c r="D79" s="149" t="s">
        <v>522</v>
      </c>
      <c r="E79" s="151">
        <v>1</v>
      </c>
      <c r="F79" s="151"/>
      <c r="G79" s="151"/>
      <c r="H79" s="151"/>
      <c r="I79" s="151"/>
      <c r="J79" s="151"/>
      <c r="K79" s="151"/>
      <c r="L79" s="151"/>
      <c r="M79" s="151"/>
      <c r="N79" s="151"/>
      <c r="O79" s="151"/>
      <c r="P79" s="151"/>
      <c r="Q79" s="395">
        <f>IFERROR(IF(COUNT(E79:P79)&lt;1,0,IF(COUNT(E80:P80)&gt;=COUNT(E79:P79),1,(COUNT(E80:P80)/COUNT(E79:P79)))),0)</f>
        <v>0</v>
      </c>
      <c r="R79" s="384"/>
      <c r="S79" s="396" t="s">
        <v>523</v>
      </c>
      <c r="T79" s="396" t="s">
        <v>589</v>
      </c>
      <c r="U79" s="423" t="s">
        <v>570</v>
      </c>
    </row>
    <row r="80" spans="1:21">
      <c r="A80" s="384"/>
      <c r="B80" s="384"/>
      <c r="C80" s="428"/>
      <c r="D80" s="153" t="s">
        <v>526</v>
      </c>
      <c r="E80" s="151"/>
      <c r="F80" s="151"/>
      <c r="G80" s="151"/>
      <c r="H80" s="151"/>
      <c r="I80" s="151"/>
      <c r="J80" s="151"/>
      <c r="K80" s="151"/>
      <c r="L80" s="151"/>
      <c r="M80" s="151"/>
      <c r="N80" s="151"/>
      <c r="O80" s="151"/>
      <c r="P80" s="151"/>
      <c r="Q80" s="381"/>
      <c r="R80" s="384"/>
      <c r="S80" s="381"/>
      <c r="T80" s="381"/>
      <c r="U80" s="424"/>
    </row>
    <row r="81" spans="1:21">
      <c r="A81" s="385" t="s">
        <v>593</v>
      </c>
      <c r="B81" s="406"/>
      <c r="C81" s="406"/>
      <c r="D81" s="360"/>
      <c r="E81" s="360"/>
      <c r="F81" s="360"/>
      <c r="G81" s="360"/>
      <c r="H81" s="360"/>
      <c r="I81" s="360"/>
      <c r="J81" s="360"/>
      <c r="K81" s="360"/>
      <c r="L81" s="360"/>
      <c r="M81" s="360"/>
      <c r="N81" s="360"/>
      <c r="O81" s="360"/>
      <c r="P81" s="360"/>
      <c r="Q81" s="360"/>
      <c r="R81" s="360"/>
      <c r="S81" s="360"/>
      <c r="T81" s="360"/>
      <c r="U81" s="361"/>
    </row>
    <row r="82" spans="1:21" ht="14.45" customHeight="1">
      <c r="A82" s="429" t="s">
        <v>594</v>
      </c>
      <c r="B82" s="431" t="s">
        <v>595</v>
      </c>
      <c r="C82" s="433" t="s">
        <v>596</v>
      </c>
      <c r="D82" s="160" t="s">
        <v>522</v>
      </c>
      <c r="E82" s="151">
        <v>1</v>
      </c>
      <c r="F82" s="151">
        <v>1</v>
      </c>
      <c r="G82" s="151">
        <v>1</v>
      </c>
      <c r="H82" s="151">
        <v>1</v>
      </c>
      <c r="I82" s="151">
        <v>1</v>
      </c>
      <c r="J82" s="151">
        <v>1</v>
      </c>
      <c r="K82" s="151">
        <v>1</v>
      </c>
      <c r="L82" s="151">
        <v>1</v>
      </c>
      <c r="M82" s="151">
        <v>1</v>
      </c>
      <c r="N82" s="151">
        <v>1</v>
      </c>
      <c r="O82" s="151">
        <v>1</v>
      </c>
      <c r="P82" s="151">
        <v>1</v>
      </c>
      <c r="Q82" s="395">
        <f>IFERROR(IF(COUNT(E82:P82)&lt;1,0,IF(COUNT(E83:P83)&gt;=COUNT(E82:P82),1,(COUNT(E83:P83)/COUNT(E82:P82)))),0)</f>
        <v>0</v>
      </c>
      <c r="R82" s="395">
        <f>+AVERAGE(Q82:Q89)</f>
        <v>0</v>
      </c>
      <c r="S82" s="396" t="s">
        <v>597</v>
      </c>
      <c r="T82" s="396" t="s">
        <v>598</v>
      </c>
      <c r="U82" s="410" t="s">
        <v>532</v>
      </c>
    </row>
    <row r="83" spans="1:21">
      <c r="A83" s="430"/>
      <c r="B83" s="432"/>
      <c r="C83" s="434"/>
      <c r="D83" s="161" t="s">
        <v>526</v>
      </c>
      <c r="E83" s="151"/>
      <c r="F83" s="151"/>
      <c r="G83" s="151"/>
      <c r="H83" s="151"/>
      <c r="I83" s="151"/>
      <c r="J83" s="151"/>
      <c r="K83" s="151"/>
      <c r="L83" s="151"/>
      <c r="M83" s="151"/>
      <c r="N83" s="151"/>
      <c r="O83" s="151"/>
      <c r="P83" s="151"/>
      <c r="Q83" s="381"/>
      <c r="R83" s="384"/>
      <c r="S83" s="381"/>
      <c r="T83" s="381"/>
      <c r="U83" s="381"/>
    </row>
    <row r="84" spans="1:21">
      <c r="A84" s="430"/>
      <c r="B84" s="432"/>
      <c r="C84" s="433" t="s">
        <v>599</v>
      </c>
      <c r="D84" s="160" t="s">
        <v>522</v>
      </c>
      <c r="E84" s="151"/>
      <c r="F84" s="151"/>
      <c r="G84" s="151"/>
      <c r="H84" s="151"/>
      <c r="I84" s="151">
        <v>1</v>
      </c>
      <c r="J84" s="151"/>
      <c r="K84" s="151"/>
      <c r="L84" s="151"/>
      <c r="M84" s="151"/>
      <c r="N84" s="151">
        <v>1</v>
      </c>
      <c r="O84" s="151"/>
      <c r="P84" s="151"/>
      <c r="Q84" s="395">
        <f>IFERROR(IF(COUNT(E84:P84)&lt;1,0,IF(COUNT(E85:P85)&gt;=COUNT(E84:P84),1,(COUNT(E85:P85)/COUNT(E84:P84)))),0)</f>
        <v>0</v>
      </c>
      <c r="R84" s="384"/>
      <c r="S84" s="396" t="s">
        <v>597</v>
      </c>
      <c r="T84" s="396" t="s">
        <v>600</v>
      </c>
      <c r="U84" s="410" t="s">
        <v>601</v>
      </c>
    </row>
    <row r="85" spans="1:21">
      <c r="A85" s="430"/>
      <c r="B85" s="432"/>
      <c r="C85" s="434"/>
      <c r="D85" s="161" t="s">
        <v>526</v>
      </c>
      <c r="E85" s="151"/>
      <c r="F85" s="151"/>
      <c r="G85" s="151"/>
      <c r="H85" s="151"/>
      <c r="I85" s="151"/>
      <c r="J85" s="151"/>
      <c r="K85" s="151"/>
      <c r="L85" s="151"/>
      <c r="M85" s="151"/>
      <c r="N85" s="151"/>
      <c r="O85" s="151"/>
      <c r="P85" s="151"/>
      <c r="Q85" s="381"/>
      <c r="R85" s="384"/>
      <c r="S85" s="381"/>
      <c r="T85" s="381"/>
      <c r="U85" s="381"/>
    </row>
    <row r="86" spans="1:21">
      <c r="A86" s="430"/>
      <c r="B86" s="432"/>
      <c r="C86" s="433" t="s">
        <v>602</v>
      </c>
      <c r="D86" s="160" t="s">
        <v>522</v>
      </c>
      <c r="E86" s="151">
        <v>1</v>
      </c>
      <c r="F86" s="151">
        <v>1</v>
      </c>
      <c r="G86" s="151">
        <v>1</v>
      </c>
      <c r="H86" s="151">
        <v>1</v>
      </c>
      <c r="I86" s="151">
        <v>1</v>
      </c>
      <c r="J86" s="151">
        <v>1</v>
      </c>
      <c r="K86" s="151">
        <v>1</v>
      </c>
      <c r="L86" s="151">
        <v>1</v>
      </c>
      <c r="M86" s="151">
        <v>1</v>
      </c>
      <c r="N86" s="151">
        <v>1</v>
      </c>
      <c r="O86" s="151">
        <v>1</v>
      </c>
      <c r="P86" s="151">
        <v>1</v>
      </c>
      <c r="Q86" s="395">
        <f>IFERROR(IF(COUNT(E86:P86)&lt;1,0,IF(COUNT(E87:P87)&gt;=COUNT(E86:P86),1,(COUNT(E87:P87)/COUNT(E86:P86)))),0)</f>
        <v>0</v>
      </c>
      <c r="R86" s="384"/>
      <c r="S86" s="396" t="s">
        <v>597</v>
      </c>
      <c r="T86" s="396" t="s">
        <v>603</v>
      </c>
      <c r="U86" s="410" t="s">
        <v>532</v>
      </c>
    </row>
    <row r="87" spans="1:21">
      <c r="A87" s="430"/>
      <c r="B87" s="432"/>
      <c r="C87" s="434"/>
      <c r="D87" s="161" t="s">
        <v>526</v>
      </c>
      <c r="E87" s="151"/>
      <c r="F87" s="151"/>
      <c r="G87" s="151"/>
      <c r="H87" s="151"/>
      <c r="I87" s="151"/>
      <c r="J87" s="151"/>
      <c r="K87" s="151"/>
      <c r="L87" s="151"/>
      <c r="M87" s="151"/>
      <c r="N87" s="151"/>
      <c r="O87" s="151"/>
      <c r="P87" s="151"/>
      <c r="Q87" s="381"/>
      <c r="R87" s="384"/>
      <c r="S87" s="381"/>
      <c r="T87" s="381"/>
      <c r="U87" s="381"/>
    </row>
    <row r="88" spans="1:21">
      <c r="A88" s="430"/>
      <c r="B88" s="432"/>
      <c r="C88" s="433" t="s">
        <v>604</v>
      </c>
      <c r="D88" s="160" t="s">
        <v>522</v>
      </c>
      <c r="E88" s="151">
        <v>1</v>
      </c>
      <c r="F88" s="151">
        <v>1</v>
      </c>
      <c r="G88" s="151">
        <v>1</v>
      </c>
      <c r="H88" s="151">
        <v>1</v>
      </c>
      <c r="I88" s="151">
        <v>1</v>
      </c>
      <c r="J88" s="151">
        <v>1</v>
      </c>
      <c r="K88" s="151">
        <v>1</v>
      </c>
      <c r="L88" s="151">
        <v>1</v>
      </c>
      <c r="M88" s="151">
        <v>1</v>
      </c>
      <c r="N88" s="151">
        <v>1</v>
      </c>
      <c r="O88" s="151">
        <v>1</v>
      </c>
      <c r="P88" s="151">
        <v>1</v>
      </c>
      <c r="Q88" s="395">
        <f>IFERROR(IF(COUNT(E88:P88)&lt;1,0,IF(COUNT(E89:P89)&gt;=COUNT(E88:P88),1,(COUNT(E89:P89)/COUNT(E88:P88)))),0)</f>
        <v>0</v>
      </c>
      <c r="R88" s="384"/>
      <c r="S88" s="396" t="s">
        <v>597</v>
      </c>
      <c r="T88" s="396" t="s">
        <v>603</v>
      </c>
      <c r="U88" s="410" t="s">
        <v>532</v>
      </c>
    </row>
    <row r="89" spans="1:21">
      <c r="A89" s="430"/>
      <c r="B89" s="432"/>
      <c r="C89" s="434"/>
      <c r="D89" s="161" t="s">
        <v>526</v>
      </c>
      <c r="E89" s="151"/>
      <c r="F89" s="151"/>
      <c r="G89" s="151"/>
      <c r="H89" s="151"/>
      <c r="I89" s="151"/>
      <c r="J89" s="151"/>
      <c r="K89" s="151"/>
      <c r="L89" s="151"/>
      <c r="M89" s="151"/>
      <c r="N89" s="151"/>
      <c r="O89" s="151"/>
      <c r="P89" s="151"/>
      <c r="Q89" s="381"/>
      <c r="R89" s="384"/>
      <c r="S89" s="381"/>
      <c r="T89" s="381"/>
      <c r="U89" s="381"/>
    </row>
    <row r="90" spans="1:21">
      <c r="A90" s="430"/>
      <c r="B90" s="432"/>
      <c r="C90" s="433" t="s">
        <v>605</v>
      </c>
      <c r="D90" s="160" t="s">
        <v>522</v>
      </c>
      <c r="E90" s="151"/>
      <c r="F90" s="151"/>
      <c r="G90" s="151">
        <v>1</v>
      </c>
      <c r="H90" s="151"/>
      <c r="I90" s="145"/>
      <c r="J90" s="151"/>
      <c r="K90" s="151"/>
      <c r="L90" s="151"/>
      <c r="M90" s="145"/>
      <c r="N90" s="151"/>
      <c r="O90" s="151"/>
      <c r="P90" s="151"/>
      <c r="Q90" s="395">
        <f>IFERROR(IF(COUNT(E90:P90)&lt;1,0,IF(COUNT(E91:P91)&gt;=COUNT(E90:P90),1,(COUNT(E91:P91)/COUNT(E90:P90)))),0)</f>
        <v>0</v>
      </c>
      <c r="R90" s="162"/>
      <c r="S90" s="396" t="s">
        <v>597</v>
      </c>
      <c r="T90" s="396" t="s">
        <v>603</v>
      </c>
      <c r="U90" s="410" t="s">
        <v>606</v>
      </c>
    </row>
    <row r="91" spans="1:21">
      <c r="A91" s="430"/>
      <c r="B91" s="432"/>
      <c r="C91" s="434"/>
      <c r="D91" s="161" t="s">
        <v>526</v>
      </c>
      <c r="E91" s="151"/>
      <c r="F91" s="151"/>
      <c r="G91" s="151"/>
      <c r="H91" s="151"/>
      <c r="I91" s="151"/>
      <c r="J91" s="151"/>
      <c r="K91" s="151"/>
      <c r="L91" s="151"/>
      <c r="M91" s="151"/>
      <c r="N91" s="151"/>
      <c r="O91" s="151"/>
      <c r="P91" s="151"/>
      <c r="Q91" s="381"/>
      <c r="R91" s="162"/>
      <c r="S91" s="381"/>
      <c r="T91" s="381"/>
      <c r="U91" s="381"/>
    </row>
    <row r="92" spans="1:21">
      <c r="A92" s="430"/>
      <c r="B92" s="432"/>
      <c r="C92" s="433" t="s">
        <v>607</v>
      </c>
      <c r="D92" s="160" t="s">
        <v>522</v>
      </c>
      <c r="E92" s="151"/>
      <c r="F92" s="151"/>
      <c r="G92" s="151"/>
      <c r="H92" s="151"/>
      <c r="I92" s="151"/>
      <c r="J92" s="151"/>
      <c r="K92" s="151"/>
      <c r="L92" s="151"/>
      <c r="M92" s="151">
        <v>1</v>
      </c>
      <c r="N92" s="151"/>
      <c r="O92" s="151"/>
      <c r="P92" s="151"/>
      <c r="Q92" s="395">
        <f>IFERROR(IF(COUNT(E92:P92)&lt;1,0,IF(COUNT(E93:P93)&gt;=COUNT(E92:P92),1,(COUNT(E93:P93)/COUNT(E92:P92)))),0)</f>
        <v>0</v>
      </c>
      <c r="R92" s="162"/>
      <c r="S92" s="396" t="s">
        <v>597</v>
      </c>
      <c r="T92" s="396" t="s">
        <v>603</v>
      </c>
      <c r="U92" s="410" t="s">
        <v>608</v>
      </c>
    </row>
    <row r="93" spans="1:21">
      <c r="A93" s="430"/>
      <c r="B93" s="432"/>
      <c r="C93" s="434"/>
      <c r="D93" s="161" t="s">
        <v>526</v>
      </c>
      <c r="E93" s="151"/>
      <c r="F93" s="151"/>
      <c r="G93" s="151"/>
      <c r="H93" s="151"/>
      <c r="I93" s="151"/>
      <c r="J93" s="151"/>
      <c r="K93" s="151"/>
      <c r="L93" s="151"/>
      <c r="M93" s="151"/>
      <c r="N93" s="151"/>
      <c r="O93" s="151"/>
      <c r="P93" s="151"/>
      <c r="Q93" s="381"/>
      <c r="R93" s="162"/>
      <c r="S93" s="381"/>
      <c r="T93" s="381"/>
      <c r="U93" s="381"/>
    </row>
    <row r="94" spans="1:21">
      <c r="A94" s="430"/>
      <c r="B94" s="432"/>
      <c r="C94" s="437" t="s">
        <v>609</v>
      </c>
      <c r="D94" s="160" t="s">
        <v>522</v>
      </c>
      <c r="E94" s="151"/>
      <c r="F94" s="151"/>
      <c r="G94" s="151"/>
      <c r="H94" s="151"/>
      <c r="I94" s="151"/>
      <c r="J94" s="151"/>
      <c r="K94" s="151"/>
      <c r="L94" s="151">
        <v>1</v>
      </c>
      <c r="M94" s="151"/>
      <c r="N94" s="151"/>
      <c r="O94" s="151"/>
      <c r="P94" s="151"/>
      <c r="Q94" s="395">
        <f>IFERROR(IF(COUNT(E94:P94)&lt;1,0,IF(COUNT(E95:P95)&gt;=COUNT(E94:P94),1,(COUNT(E95:P95)/COUNT(E94:P94)))),0)</f>
        <v>0</v>
      </c>
      <c r="R94" s="162"/>
      <c r="S94" s="396" t="s">
        <v>597</v>
      </c>
      <c r="T94" s="396" t="s">
        <v>603</v>
      </c>
      <c r="U94" s="423" t="s">
        <v>570</v>
      </c>
    </row>
    <row r="95" spans="1:21">
      <c r="A95" s="430"/>
      <c r="B95" s="432"/>
      <c r="C95" s="438"/>
      <c r="D95" s="161" t="s">
        <v>526</v>
      </c>
      <c r="E95" s="151"/>
      <c r="F95" s="151"/>
      <c r="G95" s="151"/>
      <c r="H95" s="151"/>
      <c r="I95" s="151"/>
      <c r="J95" s="151"/>
      <c r="K95" s="151"/>
      <c r="L95" s="151"/>
      <c r="M95" s="151"/>
      <c r="N95" s="151"/>
      <c r="O95" s="151"/>
      <c r="P95" s="151"/>
      <c r="Q95" s="381"/>
      <c r="R95" s="162"/>
      <c r="S95" s="381"/>
      <c r="T95" s="381"/>
      <c r="U95" s="424"/>
    </row>
    <row r="96" spans="1:21">
      <c r="A96" s="430"/>
      <c r="B96" s="432"/>
      <c r="C96" s="433" t="s">
        <v>610</v>
      </c>
      <c r="D96" s="160" t="s">
        <v>522</v>
      </c>
      <c r="E96" s="151"/>
      <c r="F96" s="151"/>
      <c r="G96" s="151"/>
      <c r="H96" s="151"/>
      <c r="I96" s="151"/>
      <c r="J96" s="151"/>
      <c r="K96" s="151"/>
      <c r="L96" s="151"/>
      <c r="M96" s="151">
        <v>1</v>
      </c>
      <c r="N96" s="151"/>
      <c r="O96" s="151"/>
      <c r="P96" s="151"/>
      <c r="Q96" s="395">
        <f>IFERROR(IF(COUNT(E96:P96)&lt;1,0,IF(COUNT(E97:P97)&gt;=COUNT(E96:P96),1,(COUNT(E97:P97)/COUNT(E96:P96)))),0)</f>
        <v>0</v>
      </c>
      <c r="R96" s="162"/>
      <c r="S96" s="396" t="s">
        <v>597</v>
      </c>
      <c r="T96" s="396" t="s">
        <v>603</v>
      </c>
      <c r="U96" s="423" t="s">
        <v>570</v>
      </c>
    </row>
    <row r="97" spans="1:21">
      <c r="A97" s="430"/>
      <c r="B97" s="432"/>
      <c r="C97" s="434"/>
      <c r="D97" s="161" t="s">
        <v>526</v>
      </c>
      <c r="E97" s="151"/>
      <c r="F97" s="151"/>
      <c r="G97" s="151"/>
      <c r="H97" s="151"/>
      <c r="I97" s="151"/>
      <c r="J97" s="151"/>
      <c r="K97" s="151"/>
      <c r="L97" s="151"/>
      <c r="M97" s="151"/>
      <c r="N97" s="151"/>
      <c r="O97" s="151"/>
      <c r="P97" s="151"/>
      <c r="Q97" s="381"/>
      <c r="R97" s="162"/>
      <c r="S97" s="381"/>
      <c r="T97" s="381"/>
      <c r="U97" s="424"/>
    </row>
    <row r="98" spans="1:21">
      <c r="A98" s="435" t="s">
        <v>611</v>
      </c>
      <c r="B98" s="436"/>
      <c r="C98" s="415"/>
      <c r="D98" s="360"/>
      <c r="E98" s="360"/>
      <c r="F98" s="360"/>
      <c r="G98" s="360"/>
      <c r="H98" s="360"/>
      <c r="I98" s="360"/>
      <c r="J98" s="360"/>
      <c r="K98" s="360"/>
      <c r="L98" s="360"/>
      <c r="M98" s="360"/>
      <c r="N98" s="360"/>
      <c r="O98" s="360"/>
      <c r="P98" s="360"/>
      <c r="Q98" s="360"/>
      <c r="R98" s="360"/>
      <c r="S98" s="360"/>
      <c r="T98" s="360"/>
      <c r="U98" s="361"/>
    </row>
    <row r="99" spans="1:21" ht="14.45" customHeight="1">
      <c r="A99" s="439" t="s">
        <v>612</v>
      </c>
      <c r="B99" s="411" t="s">
        <v>613</v>
      </c>
      <c r="C99" s="412" t="s">
        <v>614</v>
      </c>
      <c r="D99" s="160" t="s">
        <v>522</v>
      </c>
      <c r="E99" s="151"/>
      <c r="F99" s="151">
        <v>1</v>
      </c>
      <c r="G99" s="151"/>
      <c r="H99" s="151"/>
      <c r="I99" s="151"/>
      <c r="J99" s="145"/>
      <c r="K99" s="151"/>
      <c r="L99" s="151"/>
      <c r="M99" s="151"/>
      <c r="N99" s="151"/>
      <c r="O99" s="151"/>
      <c r="P99" s="151"/>
      <c r="Q99" s="395">
        <f>IFERROR(IF(COUNT(E99:P99)&lt;1,0,IF(COUNT(E100:P100)&gt;=COUNT(E99:P99),1,(COUNT(E100:P100)/COUNT(E99:P99)))),0)</f>
        <v>0</v>
      </c>
      <c r="R99" s="441"/>
      <c r="S99" s="396" t="s">
        <v>615</v>
      </c>
      <c r="T99" s="396" t="s">
        <v>616</v>
      </c>
      <c r="U99" s="410" t="s">
        <v>532</v>
      </c>
    </row>
    <row r="100" spans="1:21">
      <c r="A100" s="440"/>
      <c r="B100" s="411"/>
      <c r="C100" s="390"/>
      <c r="D100" s="161" t="s">
        <v>526</v>
      </c>
      <c r="E100" s="151"/>
      <c r="F100" s="151"/>
      <c r="G100" s="151"/>
      <c r="H100" s="151"/>
      <c r="I100" s="151"/>
      <c r="J100" s="151"/>
      <c r="K100" s="151"/>
      <c r="L100" s="151"/>
      <c r="M100" s="151"/>
      <c r="N100" s="151"/>
      <c r="O100" s="151"/>
      <c r="P100" s="151"/>
      <c r="Q100" s="381"/>
      <c r="R100" s="442"/>
      <c r="S100" s="381"/>
      <c r="T100" s="381"/>
      <c r="U100" s="381"/>
    </row>
    <row r="101" spans="1:21">
      <c r="A101" s="440"/>
      <c r="B101" s="411"/>
      <c r="C101" s="433" t="s">
        <v>617</v>
      </c>
      <c r="D101" s="160" t="s">
        <v>522</v>
      </c>
      <c r="E101" s="151">
        <v>1</v>
      </c>
      <c r="F101" s="151">
        <v>1</v>
      </c>
      <c r="G101" s="151">
        <v>1</v>
      </c>
      <c r="H101" s="151">
        <v>1</v>
      </c>
      <c r="I101" s="151">
        <v>1</v>
      </c>
      <c r="J101" s="151">
        <v>1</v>
      </c>
      <c r="K101" s="151">
        <v>1</v>
      </c>
      <c r="L101" s="151">
        <v>1</v>
      </c>
      <c r="M101" s="151">
        <v>1</v>
      </c>
      <c r="N101" s="151">
        <v>1</v>
      </c>
      <c r="O101" s="151">
        <v>1</v>
      </c>
      <c r="P101" s="151">
        <v>1</v>
      </c>
      <c r="Q101" s="395">
        <f>IFERROR(IF(COUNT(E101:P101)&lt;1,0,IF(COUNT(E102:P102)&gt;=COUNT(E101:P101),1,(COUNT(E102:P102)/COUNT(E101:P101)))),0)</f>
        <v>0</v>
      </c>
      <c r="R101" s="395">
        <f>AVERAGE(Q101:Q102)</f>
        <v>0</v>
      </c>
      <c r="S101" s="396" t="s">
        <v>615</v>
      </c>
      <c r="T101" s="396" t="s">
        <v>616</v>
      </c>
      <c r="U101" s="410" t="s">
        <v>570</v>
      </c>
    </row>
    <row r="102" spans="1:21">
      <c r="A102" s="440"/>
      <c r="B102" s="411"/>
      <c r="C102" s="434"/>
      <c r="D102" s="161" t="s">
        <v>526</v>
      </c>
      <c r="E102" s="151"/>
      <c r="F102" s="151"/>
      <c r="G102" s="151"/>
      <c r="H102" s="151"/>
      <c r="I102" s="151"/>
      <c r="J102" s="151"/>
      <c r="K102" s="151"/>
      <c r="L102" s="151"/>
      <c r="M102" s="151"/>
      <c r="N102" s="151"/>
      <c r="O102" s="151"/>
      <c r="P102" s="151"/>
      <c r="Q102" s="381"/>
      <c r="R102" s="384"/>
      <c r="S102" s="381"/>
      <c r="T102" s="381"/>
      <c r="U102" s="381"/>
    </row>
    <row r="103" spans="1:21">
      <c r="A103" s="440"/>
      <c r="B103" s="411"/>
      <c r="C103" s="433" t="s">
        <v>618</v>
      </c>
      <c r="D103" s="160" t="s">
        <v>522</v>
      </c>
      <c r="E103" s="151"/>
      <c r="F103" s="151"/>
      <c r="G103" s="151"/>
      <c r="H103" s="151">
        <v>1</v>
      </c>
      <c r="I103" s="151"/>
      <c r="J103" s="145"/>
      <c r="K103" s="151"/>
      <c r="L103" s="151"/>
      <c r="M103" s="151"/>
      <c r="N103" s="151"/>
      <c r="O103" s="151"/>
      <c r="P103" s="151"/>
      <c r="Q103" s="395">
        <f>IFERROR(IF(COUNT(E103:P103)&lt;1,0,IF(COUNT(E104:P104)&gt;=COUNT(E103:P103),1,(COUNT(E104:P104)/COUNT(E103:P103)))),0)</f>
        <v>0</v>
      </c>
      <c r="R103" s="443"/>
      <c r="S103" s="396" t="s">
        <v>615</v>
      </c>
      <c r="T103" s="396" t="s">
        <v>616</v>
      </c>
      <c r="U103" s="410" t="s">
        <v>532</v>
      </c>
    </row>
    <row r="104" spans="1:21">
      <c r="A104" s="440"/>
      <c r="B104" s="411"/>
      <c r="C104" s="434"/>
      <c r="D104" s="161" t="s">
        <v>526</v>
      </c>
      <c r="E104" s="151"/>
      <c r="F104" s="151"/>
      <c r="G104" s="151"/>
      <c r="H104" s="151"/>
      <c r="I104" s="151"/>
      <c r="J104" s="151"/>
      <c r="K104" s="151"/>
      <c r="L104" s="151"/>
      <c r="M104" s="151"/>
      <c r="N104" s="151"/>
      <c r="O104" s="151"/>
      <c r="P104" s="151"/>
      <c r="Q104" s="381"/>
      <c r="R104" s="442"/>
      <c r="S104" s="381"/>
      <c r="T104" s="381"/>
      <c r="U104" s="381"/>
    </row>
    <row r="105" spans="1:21">
      <c r="A105" s="440"/>
      <c r="B105" s="411"/>
      <c r="C105" s="433" t="s">
        <v>619</v>
      </c>
      <c r="D105" s="160" t="s">
        <v>522</v>
      </c>
      <c r="E105" s="151"/>
      <c r="F105" s="151"/>
      <c r="G105" s="151"/>
      <c r="H105" s="151"/>
      <c r="I105" s="145"/>
      <c r="J105" s="151"/>
      <c r="K105" s="151">
        <v>1</v>
      </c>
      <c r="L105" s="151"/>
      <c r="M105" s="151"/>
      <c r="N105" s="151"/>
      <c r="O105" s="151"/>
      <c r="Q105" s="395">
        <f>IFERROR(IF(COUNT(E105:O105)&lt;1,0,IF(COUNT(E106:P106)&gt;=COUNT(E105:O105),1,(COUNT(E106:P106)/COUNT(E105:O105)))),0)</f>
        <v>0</v>
      </c>
      <c r="R105" s="395">
        <f>AVERAGE(Q105:Q108)</f>
        <v>0</v>
      </c>
      <c r="S105" s="396" t="s">
        <v>615</v>
      </c>
      <c r="T105" s="396" t="s">
        <v>620</v>
      </c>
      <c r="U105" s="410" t="s">
        <v>621</v>
      </c>
    </row>
    <row r="106" spans="1:21">
      <c r="A106" s="440"/>
      <c r="B106" s="411"/>
      <c r="C106" s="434"/>
      <c r="D106" s="161" t="s">
        <v>526</v>
      </c>
      <c r="E106" s="151"/>
      <c r="F106" s="151"/>
      <c r="G106" s="151"/>
      <c r="H106" s="151"/>
      <c r="I106" s="151"/>
      <c r="J106" s="151"/>
      <c r="K106" s="151"/>
      <c r="L106" s="151"/>
      <c r="M106" s="151"/>
      <c r="N106" s="151"/>
      <c r="O106" s="151"/>
      <c r="P106" s="151"/>
      <c r="Q106" s="381"/>
      <c r="R106" s="384"/>
      <c r="S106" s="381"/>
      <c r="T106" s="381"/>
      <c r="U106" s="381"/>
    </row>
    <row r="107" spans="1:21">
      <c r="A107" s="440"/>
      <c r="B107" s="411"/>
      <c r="C107" s="433" t="s">
        <v>622</v>
      </c>
      <c r="D107" s="160" t="s">
        <v>522</v>
      </c>
      <c r="E107" s="151">
        <v>1</v>
      </c>
      <c r="F107" s="151">
        <v>1</v>
      </c>
      <c r="G107" s="151">
        <v>1</v>
      </c>
      <c r="H107" s="151">
        <v>1</v>
      </c>
      <c r="I107" s="151">
        <v>1</v>
      </c>
      <c r="J107" s="151">
        <v>1</v>
      </c>
      <c r="K107" s="151">
        <v>1</v>
      </c>
      <c r="L107" s="151">
        <v>1</v>
      </c>
      <c r="M107" s="151">
        <v>1</v>
      </c>
      <c r="N107" s="151">
        <v>1</v>
      </c>
      <c r="O107" s="151">
        <v>1</v>
      </c>
      <c r="P107" s="151">
        <v>1</v>
      </c>
      <c r="Q107" s="395">
        <f>IFERROR(IF(COUNT(E107:P107)&lt;1,0,IF(COUNT(E108:P108)&gt;=COUNT(E107:P107),1,(COUNT(E108:P108)/COUNT(E107:P107)))),0)</f>
        <v>0</v>
      </c>
      <c r="R107" s="384"/>
      <c r="S107" s="396" t="s">
        <v>615</v>
      </c>
      <c r="T107" s="396" t="s">
        <v>620</v>
      </c>
      <c r="U107" s="410" t="s">
        <v>623</v>
      </c>
    </row>
    <row r="108" spans="1:21">
      <c r="A108" s="440"/>
      <c r="B108" s="411"/>
      <c r="C108" s="434"/>
      <c r="D108" s="161" t="s">
        <v>526</v>
      </c>
      <c r="E108" s="151"/>
      <c r="F108" s="151"/>
      <c r="G108" s="151"/>
      <c r="H108" s="151"/>
      <c r="I108" s="151"/>
      <c r="J108" s="151"/>
      <c r="K108" s="151"/>
      <c r="L108" s="151"/>
      <c r="M108" s="151"/>
      <c r="N108" s="151"/>
      <c r="O108" s="151"/>
      <c r="P108" s="151"/>
      <c r="Q108" s="381"/>
      <c r="R108" s="384"/>
      <c r="S108" s="381"/>
      <c r="T108" s="381"/>
      <c r="U108" s="381"/>
    </row>
    <row r="109" spans="1:21">
      <c r="A109" s="385" t="s">
        <v>624</v>
      </c>
      <c r="B109" s="436"/>
      <c r="C109" s="415"/>
      <c r="D109" s="360"/>
      <c r="E109" s="360"/>
      <c r="F109" s="360"/>
      <c r="G109" s="360"/>
      <c r="H109" s="360"/>
      <c r="I109" s="360"/>
      <c r="J109" s="360"/>
      <c r="K109" s="360"/>
      <c r="L109" s="360"/>
      <c r="M109" s="360"/>
      <c r="N109" s="360"/>
      <c r="O109" s="360"/>
      <c r="P109" s="360"/>
      <c r="Q109" s="360"/>
      <c r="R109" s="360"/>
      <c r="S109" s="360"/>
      <c r="T109" s="360"/>
      <c r="U109" s="361"/>
    </row>
    <row r="110" spans="1:21">
      <c r="A110" s="444" t="s">
        <v>625</v>
      </c>
      <c r="B110" s="411" t="s">
        <v>626</v>
      </c>
      <c r="C110" s="412" t="s">
        <v>627</v>
      </c>
      <c r="D110" s="149" t="s">
        <v>522</v>
      </c>
      <c r="E110" s="151"/>
      <c r="F110" s="151">
        <v>1</v>
      </c>
      <c r="G110" s="151"/>
      <c r="H110" s="151"/>
      <c r="I110" s="151"/>
      <c r="J110" s="151"/>
      <c r="K110" s="151"/>
      <c r="L110" s="151"/>
      <c r="M110" s="145"/>
      <c r="N110" s="151"/>
      <c r="O110" s="151"/>
      <c r="P110" s="151"/>
      <c r="Q110" s="395">
        <f>IFERROR(IF(COUNT(E110:P110)&lt;1,0,IF(COUNT(E111:P111)&gt;=COUNT(E110:P110),1,(COUNT(E111:P111)/COUNT(E110:P110)))),0)</f>
        <v>0</v>
      </c>
      <c r="R110" s="163"/>
      <c r="S110" s="396" t="s">
        <v>615</v>
      </c>
      <c r="T110" s="396" t="s">
        <v>620</v>
      </c>
      <c r="U110" s="410" t="s">
        <v>628</v>
      </c>
    </row>
    <row r="111" spans="1:21">
      <c r="A111" s="444"/>
      <c r="B111" s="411"/>
      <c r="C111" s="390"/>
      <c r="D111" s="153" t="s">
        <v>526</v>
      </c>
      <c r="E111" s="151"/>
      <c r="F111" s="151"/>
      <c r="G111" s="151"/>
      <c r="H111" s="151"/>
      <c r="I111" s="151"/>
      <c r="J111" s="151"/>
      <c r="K111" s="151"/>
      <c r="L111" s="151"/>
      <c r="M111" s="151"/>
      <c r="N111" s="151"/>
      <c r="O111" s="151"/>
      <c r="P111" s="151"/>
      <c r="Q111" s="381"/>
      <c r="R111" s="163"/>
      <c r="S111" s="381"/>
      <c r="T111" s="381"/>
      <c r="U111" s="381"/>
    </row>
    <row r="112" spans="1:21" ht="14.45" customHeight="1">
      <c r="A112" s="444"/>
      <c r="B112" s="411"/>
      <c r="C112" s="412" t="s">
        <v>629</v>
      </c>
      <c r="D112" s="149" t="s">
        <v>522</v>
      </c>
      <c r="E112" s="151"/>
      <c r="F112" s="151"/>
      <c r="G112" s="151"/>
      <c r="H112" s="151">
        <v>1</v>
      </c>
      <c r="I112" s="151"/>
      <c r="J112" s="151"/>
      <c r="K112" s="151"/>
      <c r="L112" s="151"/>
      <c r="M112" s="145"/>
      <c r="N112" s="151"/>
      <c r="O112" s="151"/>
      <c r="P112" s="151"/>
      <c r="Q112" s="395">
        <f>IFERROR(IF(COUNT(E112:P112)&lt;1,0,IF(COUNT(E113:P113)&gt;=COUNT(E112:P112),1,(COUNT(E113:P113)/COUNT(E112:P112)))),0)</f>
        <v>0</v>
      </c>
      <c r="R112" s="163"/>
      <c r="S112" s="396" t="s">
        <v>615</v>
      </c>
      <c r="T112" s="396" t="s">
        <v>620</v>
      </c>
      <c r="U112" s="410" t="s">
        <v>628</v>
      </c>
    </row>
    <row r="113" spans="1:21">
      <c r="A113" s="444"/>
      <c r="B113" s="411"/>
      <c r="C113" s="390"/>
      <c r="D113" s="153" t="s">
        <v>526</v>
      </c>
      <c r="E113" s="151"/>
      <c r="F113" s="151"/>
      <c r="G113" s="151"/>
      <c r="H113" s="151"/>
      <c r="I113" s="151"/>
      <c r="J113" s="151"/>
      <c r="K113" s="151"/>
      <c r="L113" s="151"/>
      <c r="M113" s="151"/>
      <c r="N113" s="151"/>
      <c r="O113" s="151"/>
      <c r="P113" s="151"/>
      <c r="Q113" s="381"/>
      <c r="R113" s="163"/>
      <c r="S113" s="381"/>
      <c r="T113" s="381"/>
      <c r="U113" s="381"/>
    </row>
    <row r="114" spans="1:21">
      <c r="A114" s="444"/>
      <c r="B114" s="411"/>
      <c r="C114" s="446" t="s">
        <v>630</v>
      </c>
      <c r="D114" s="149" t="s">
        <v>522</v>
      </c>
      <c r="E114" s="151"/>
      <c r="F114" s="151"/>
      <c r="G114" s="151"/>
      <c r="H114" s="151"/>
      <c r="I114" s="151"/>
      <c r="J114" s="151"/>
      <c r="K114" s="151"/>
      <c r="L114" s="151"/>
      <c r="N114" s="151">
        <v>1</v>
      </c>
      <c r="O114" s="151"/>
      <c r="P114" s="151"/>
      <c r="Q114" s="395">
        <f>IFERROR(IF(COUNT(E114:P114)&lt;1,0,IF(COUNT(E115:P115)&gt;=COUNT(E114:P114),1,(COUNT(E115:P115)/COUNT(E114:P114)))),0)</f>
        <v>0</v>
      </c>
      <c r="R114" s="163"/>
      <c r="S114" s="396" t="s">
        <v>615</v>
      </c>
      <c r="T114" s="396" t="s">
        <v>620</v>
      </c>
      <c r="U114" s="410" t="s">
        <v>631</v>
      </c>
    </row>
    <row r="115" spans="1:21">
      <c r="A115" s="444"/>
      <c r="B115" s="411"/>
      <c r="C115" s="447"/>
      <c r="D115" s="153" t="s">
        <v>526</v>
      </c>
      <c r="E115" s="151"/>
      <c r="F115" s="151"/>
      <c r="G115" s="151"/>
      <c r="H115" s="151"/>
      <c r="I115" s="151"/>
      <c r="J115" s="151"/>
      <c r="K115" s="151"/>
      <c r="L115" s="151"/>
      <c r="M115" s="151"/>
      <c r="N115" s="151"/>
      <c r="O115" s="151"/>
      <c r="P115" s="151"/>
      <c r="Q115" s="381"/>
      <c r="R115" s="163"/>
      <c r="S115" s="381"/>
      <c r="T115" s="381"/>
      <c r="U115" s="381"/>
    </row>
    <row r="116" spans="1:21">
      <c r="A116" s="444"/>
      <c r="B116" s="411"/>
      <c r="C116" s="412" t="s">
        <v>632</v>
      </c>
      <c r="D116" s="149" t="s">
        <v>522</v>
      </c>
      <c r="E116" s="151"/>
      <c r="F116" s="151"/>
      <c r="G116" s="151"/>
      <c r="H116" s="151"/>
      <c r="I116" s="151"/>
      <c r="J116" s="151"/>
      <c r="K116" s="151">
        <v>1</v>
      </c>
      <c r="L116" s="151"/>
      <c r="N116" s="151"/>
      <c r="O116" s="151"/>
      <c r="P116" s="151"/>
      <c r="Q116" s="395">
        <f>IFERROR(IF(COUNT(E116:P116)&lt;1,0,IF(COUNT(E117:P117)&gt;=COUNT(E116:P116),1,(COUNT(E117:P117)/COUNT(E116:P116)))),0)</f>
        <v>0</v>
      </c>
      <c r="R116" s="163"/>
      <c r="S116" s="396" t="s">
        <v>615</v>
      </c>
      <c r="T116" s="396" t="s">
        <v>620</v>
      </c>
      <c r="U116" s="410" t="s">
        <v>570</v>
      </c>
    </row>
    <row r="117" spans="1:21">
      <c r="A117" s="445"/>
      <c r="B117" s="411"/>
      <c r="C117" s="390"/>
      <c r="D117" s="153" t="s">
        <v>526</v>
      </c>
      <c r="E117" s="151"/>
      <c r="F117" s="151"/>
      <c r="G117" s="151"/>
      <c r="H117" s="151"/>
      <c r="I117" s="151"/>
      <c r="J117" s="151"/>
      <c r="K117" s="151"/>
      <c r="L117" s="151"/>
      <c r="M117" s="151"/>
      <c r="N117" s="151"/>
      <c r="O117" s="151"/>
      <c r="P117" s="151"/>
      <c r="Q117" s="381"/>
      <c r="R117" s="163"/>
      <c r="S117" s="381"/>
      <c r="T117" s="381"/>
      <c r="U117" s="381"/>
    </row>
    <row r="118" spans="1:21">
      <c r="A118" s="385" t="s">
        <v>633</v>
      </c>
      <c r="B118" s="436"/>
      <c r="C118" s="415"/>
      <c r="D118" s="360"/>
      <c r="E118" s="360"/>
      <c r="F118" s="360"/>
      <c r="G118" s="360"/>
      <c r="H118" s="360"/>
      <c r="I118" s="360"/>
      <c r="J118" s="360"/>
      <c r="K118" s="360"/>
      <c r="L118" s="360"/>
      <c r="M118" s="360"/>
      <c r="N118" s="360"/>
      <c r="O118" s="360"/>
      <c r="P118" s="360"/>
      <c r="Q118" s="360"/>
      <c r="R118" s="360"/>
      <c r="S118" s="360"/>
      <c r="T118" s="360"/>
      <c r="U118" s="361"/>
    </row>
    <row r="119" spans="1:21">
      <c r="A119" s="444" t="s">
        <v>634</v>
      </c>
      <c r="B119" s="432" t="s">
        <v>635</v>
      </c>
      <c r="C119" s="433" t="s">
        <v>636</v>
      </c>
      <c r="D119" s="149" t="s">
        <v>522</v>
      </c>
      <c r="E119" s="151"/>
      <c r="F119" s="151"/>
      <c r="G119" s="151">
        <v>1</v>
      </c>
      <c r="H119" s="145"/>
      <c r="I119" s="164"/>
      <c r="J119" s="151"/>
      <c r="L119" s="164"/>
      <c r="M119" s="145"/>
      <c r="N119" s="151"/>
      <c r="O119" s="151"/>
      <c r="P119" s="151"/>
      <c r="Q119" s="395">
        <f>IFERROR(IF(COUNT(E119:P119)&lt;1,0,IF(COUNT(E120:P120)&gt;=COUNT(E119:P119),1,(COUNT(E120:P120)/COUNT(E119:P119)))),0)</f>
        <v>0</v>
      </c>
      <c r="R119" s="163"/>
      <c r="S119" s="396" t="s">
        <v>615</v>
      </c>
      <c r="T119" s="396" t="s">
        <v>620</v>
      </c>
      <c r="U119" s="410" t="s">
        <v>637</v>
      </c>
    </row>
    <row r="120" spans="1:21">
      <c r="A120" s="444"/>
      <c r="B120" s="432"/>
      <c r="C120" s="434"/>
      <c r="D120" s="153" t="s">
        <v>526</v>
      </c>
      <c r="E120" s="151"/>
      <c r="F120" s="151"/>
      <c r="G120" s="151"/>
      <c r="H120" s="151"/>
      <c r="I120" s="151"/>
      <c r="J120" s="150"/>
      <c r="K120" s="154"/>
      <c r="L120" s="154"/>
      <c r="M120" s="152"/>
      <c r="N120" s="151"/>
      <c r="O120" s="151"/>
      <c r="P120" s="151"/>
      <c r="Q120" s="381"/>
      <c r="R120" s="163"/>
      <c r="S120" s="381"/>
      <c r="T120" s="381"/>
      <c r="U120" s="381"/>
    </row>
    <row r="121" spans="1:21" ht="14.45" customHeight="1">
      <c r="A121" s="444"/>
      <c r="B121" s="432"/>
      <c r="C121" s="433" t="s">
        <v>638</v>
      </c>
      <c r="D121" s="149" t="s">
        <v>522</v>
      </c>
      <c r="E121" s="151"/>
      <c r="F121" s="151"/>
      <c r="G121" s="151"/>
      <c r="H121" s="145"/>
      <c r="I121" s="164">
        <v>1</v>
      </c>
      <c r="J121" s="151"/>
      <c r="L121" s="164"/>
      <c r="M121" s="145"/>
      <c r="N121" s="151"/>
      <c r="O121" s="151"/>
      <c r="P121" s="151"/>
      <c r="Q121" s="395">
        <f>IFERROR(IF(COUNT(E121:P121)&lt;1,0,IF(COUNT(E122:P122)&gt;=COUNT(E121:P121),1,(COUNT(E122:P122)/COUNT(E121:P121)))),0)</f>
        <v>0</v>
      </c>
      <c r="R121" s="163"/>
      <c r="S121" s="396" t="s">
        <v>615</v>
      </c>
      <c r="T121" s="396" t="s">
        <v>620</v>
      </c>
      <c r="U121" s="410" t="s">
        <v>637</v>
      </c>
    </row>
    <row r="122" spans="1:21">
      <c r="A122" s="444"/>
      <c r="B122" s="432"/>
      <c r="C122" s="434"/>
      <c r="D122" s="153" t="s">
        <v>526</v>
      </c>
      <c r="E122" s="151"/>
      <c r="F122" s="151"/>
      <c r="G122" s="151"/>
      <c r="H122" s="151"/>
      <c r="I122" s="151"/>
      <c r="J122" s="150"/>
      <c r="K122" s="154"/>
      <c r="L122" s="154"/>
      <c r="M122" s="152"/>
      <c r="N122" s="151"/>
      <c r="O122" s="151"/>
      <c r="P122" s="151"/>
      <c r="Q122" s="381"/>
      <c r="R122" s="163"/>
      <c r="S122" s="381"/>
      <c r="T122" s="381"/>
      <c r="U122" s="381"/>
    </row>
    <row r="123" spans="1:21">
      <c r="A123" s="444"/>
      <c r="B123" s="432"/>
      <c r="C123" s="433" t="s">
        <v>639</v>
      </c>
      <c r="D123" s="149" t="s">
        <v>522</v>
      </c>
      <c r="E123" s="151"/>
      <c r="F123" s="151">
        <v>1</v>
      </c>
      <c r="G123" s="151"/>
      <c r="H123" s="145"/>
      <c r="I123" s="164"/>
      <c r="J123" s="151"/>
      <c r="L123" s="164"/>
      <c r="M123" s="145"/>
      <c r="N123" s="151"/>
      <c r="O123" s="151"/>
      <c r="P123" s="151"/>
      <c r="Q123" s="395">
        <f>IFERROR(IF(COUNT(E123:P123)&lt;1,0,IF(COUNT(E124:P124)&gt;=COUNT(E123:P123),1,(COUNT(E124:P124)/COUNT(E123:P123)))),0)</f>
        <v>0</v>
      </c>
      <c r="R123" s="163"/>
      <c r="S123" s="396" t="s">
        <v>615</v>
      </c>
      <c r="T123" s="396" t="s">
        <v>620</v>
      </c>
      <c r="U123" s="410" t="s">
        <v>637</v>
      </c>
    </row>
    <row r="124" spans="1:21">
      <c r="A124" s="444"/>
      <c r="B124" s="432"/>
      <c r="C124" s="434"/>
      <c r="D124" s="153" t="s">
        <v>526</v>
      </c>
      <c r="E124" s="151"/>
      <c r="F124" s="151"/>
      <c r="G124" s="151"/>
      <c r="H124" s="151"/>
      <c r="I124" s="151"/>
      <c r="J124" s="150"/>
      <c r="K124" s="154"/>
      <c r="L124" s="154"/>
      <c r="M124" s="152"/>
      <c r="N124" s="151"/>
      <c r="O124" s="151"/>
      <c r="P124" s="151"/>
      <c r="Q124" s="381"/>
      <c r="R124" s="163"/>
      <c r="S124" s="381"/>
      <c r="T124" s="381"/>
      <c r="U124" s="381"/>
    </row>
    <row r="125" spans="1:21">
      <c r="A125" s="444"/>
      <c r="B125" s="432"/>
      <c r="C125" s="449" t="s">
        <v>640</v>
      </c>
      <c r="D125" s="149" t="s">
        <v>522</v>
      </c>
      <c r="E125" s="151"/>
      <c r="F125" s="151"/>
      <c r="G125" s="145"/>
      <c r="H125" s="151"/>
      <c r="I125" s="151"/>
      <c r="J125" s="150"/>
      <c r="K125" s="164">
        <v>1</v>
      </c>
      <c r="L125" s="164"/>
      <c r="M125" s="152"/>
      <c r="O125" s="151"/>
      <c r="P125" s="151"/>
      <c r="Q125" s="395">
        <f>IFERROR(IF(COUNT(E125:P125)&lt;1,0,IF(COUNT(E126:P126)&gt;=COUNT(E125:P125),1,(COUNT(E126:P126)/COUNT(E125:P125)))),0)</f>
        <v>0</v>
      </c>
      <c r="R125" s="163"/>
      <c r="S125" s="396" t="s">
        <v>615</v>
      </c>
      <c r="T125" s="396" t="s">
        <v>620</v>
      </c>
      <c r="U125" s="410" t="s">
        <v>637</v>
      </c>
    </row>
    <row r="126" spans="1:21">
      <c r="A126" s="445"/>
      <c r="B126" s="448"/>
      <c r="C126" s="450"/>
      <c r="D126" s="153" t="s">
        <v>526</v>
      </c>
      <c r="E126" s="151"/>
      <c r="F126" s="151"/>
      <c r="G126" s="151"/>
      <c r="H126" s="151"/>
      <c r="I126" s="151"/>
      <c r="J126" s="150"/>
      <c r="K126" s="154"/>
      <c r="L126" s="154"/>
      <c r="M126" s="152"/>
      <c r="N126" s="151"/>
      <c r="O126" s="151"/>
      <c r="P126" s="151"/>
      <c r="Q126" s="381"/>
      <c r="R126" s="163"/>
      <c r="S126" s="381"/>
      <c r="T126" s="381"/>
      <c r="U126" s="381"/>
    </row>
    <row r="127" spans="1:21">
      <c r="A127" s="405" t="s">
        <v>641</v>
      </c>
      <c r="B127" s="360"/>
      <c r="C127" s="360"/>
      <c r="D127" s="360"/>
      <c r="E127" s="360"/>
      <c r="F127" s="360"/>
      <c r="G127" s="360"/>
      <c r="H127" s="360"/>
      <c r="I127" s="360"/>
      <c r="J127" s="360"/>
      <c r="K127" s="415"/>
      <c r="L127" s="415"/>
      <c r="M127" s="360"/>
      <c r="N127" s="360"/>
      <c r="O127" s="360"/>
      <c r="P127" s="360"/>
      <c r="Q127" s="360"/>
      <c r="R127" s="360"/>
      <c r="S127" s="360"/>
      <c r="T127" s="360"/>
      <c r="U127" s="361"/>
    </row>
    <row r="128" spans="1:21">
      <c r="A128" s="408" t="s">
        <v>642</v>
      </c>
      <c r="B128" s="408" t="s">
        <v>643</v>
      </c>
      <c r="C128" s="394" t="s">
        <v>644</v>
      </c>
      <c r="D128" s="149" t="s">
        <v>522</v>
      </c>
      <c r="E128" s="151"/>
      <c r="F128" s="151"/>
      <c r="G128" s="151"/>
      <c r="H128" s="151"/>
      <c r="I128" s="151"/>
      <c r="J128" s="145"/>
      <c r="K128" s="151"/>
      <c r="L128" s="145"/>
      <c r="M128" s="151">
        <v>1</v>
      </c>
      <c r="N128" s="151"/>
      <c r="O128" s="151"/>
      <c r="P128" s="151"/>
      <c r="Q128" s="395">
        <f>IFERROR(IF(COUNT(E128:P128)&lt;1,0,IF(COUNT(E129:P129)&gt;=COUNT(E128:P128),1,(COUNT(E129:P129)/COUNT(E128:P128)))),0)</f>
        <v>0</v>
      </c>
      <c r="R128" s="395">
        <f>AVERAGE(Q128:Q129)</f>
        <v>0</v>
      </c>
      <c r="S128" s="396" t="s">
        <v>523</v>
      </c>
      <c r="T128" s="391" t="s">
        <v>645</v>
      </c>
      <c r="U128" s="410" t="s">
        <v>646</v>
      </c>
    </row>
    <row r="129" spans="1:21">
      <c r="A129" s="381"/>
      <c r="B129" s="381"/>
      <c r="C129" s="381"/>
      <c r="D129" s="153" t="s">
        <v>526</v>
      </c>
      <c r="E129" s="151"/>
      <c r="F129" s="151"/>
      <c r="G129" s="151"/>
      <c r="H129" s="151"/>
      <c r="I129" s="151"/>
      <c r="J129" s="151"/>
      <c r="K129" s="151"/>
      <c r="L129" s="151"/>
      <c r="M129" s="151"/>
      <c r="N129" s="151"/>
      <c r="O129" s="151"/>
      <c r="P129" s="151"/>
      <c r="Q129" s="381"/>
      <c r="R129" s="381"/>
      <c r="S129" s="381"/>
      <c r="T129" s="381"/>
      <c r="U129" s="381"/>
    </row>
    <row r="130" spans="1:21">
      <c r="A130" s="405" t="s">
        <v>647</v>
      </c>
      <c r="B130" s="406"/>
      <c r="C130" s="406"/>
      <c r="D130" s="360"/>
      <c r="E130" s="360"/>
      <c r="F130" s="360"/>
      <c r="G130" s="360"/>
      <c r="H130" s="360"/>
      <c r="I130" s="360"/>
      <c r="J130" s="360"/>
      <c r="K130" s="360"/>
      <c r="L130" s="360"/>
      <c r="M130" s="360"/>
      <c r="N130" s="360"/>
      <c r="O130" s="360"/>
      <c r="P130" s="360"/>
      <c r="Q130" s="406"/>
      <c r="R130" s="360"/>
      <c r="S130" s="406"/>
      <c r="T130" s="406"/>
      <c r="U130" s="361"/>
    </row>
    <row r="131" spans="1:21">
      <c r="A131" s="439" t="s">
        <v>648</v>
      </c>
      <c r="B131" s="411" t="s">
        <v>649</v>
      </c>
      <c r="C131" s="457" t="s">
        <v>650</v>
      </c>
      <c r="D131" s="149" t="s">
        <v>522</v>
      </c>
      <c r="E131" s="151"/>
      <c r="F131" s="151"/>
      <c r="G131" s="151"/>
      <c r="H131" s="151"/>
      <c r="I131" s="151">
        <v>1</v>
      </c>
      <c r="J131" s="151"/>
      <c r="K131" s="151"/>
      <c r="L131" s="151"/>
      <c r="M131" s="151"/>
      <c r="N131" s="151"/>
      <c r="O131" s="151"/>
      <c r="P131" s="150"/>
      <c r="Q131" s="453">
        <f>IFERROR(IF(COUNT(E131:P131)&lt;1,0,IF(COUNT(E132:P132)&gt;=COUNT(E131:P131),1,(COUNT(E132:P132)/COUNT(E131:P131)))),0)</f>
        <v>0</v>
      </c>
      <c r="R131" s="459">
        <f>AVERAGE(Q131:Q134)</f>
        <v>0</v>
      </c>
      <c r="S131" s="396" t="s">
        <v>615</v>
      </c>
      <c r="T131" s="462" t="s">
        <v>620</v>
      </c>
      <c r="U131" s="410" t="s">
        <v>651</v>
      </c>
    </row>
    <row r="132" spans="1:21">
      <c r="A132" s="440"/>
      <c r="B132" s="411"/>
      <c r="C132" s="458"/>
      <c r="D132" s="153" t="s">
        <v>526</v>
      </c>
      <c r="E132" s="151"/>
      <c r="F132" s="151"/>
      <c r="G132" s="151"/>
      <c r="H132" s="151"/>
      <c r="I132" s="151"/>
      <c r="J132" s="151"/>
      <c r="K132" s="151"/>
      <c r="L132" s="151"/>
      <c r="M132" s="151"/>
      <c r="N132" s="151"/>
      <c r="O132" s="151"/>
      <c r="P132" s="150"/>
      <c r="Q132" s="453"/>
      <c r="R132" s="460"/>
      <c r="S132" s="381"/>
      <c r="T132" s="390"/>
      <c r="U132" s="381"/>
    </row>
    <row r="133" spans="1:21">
      <c r="A133" s="440"/>
      <c r="B133" s="411"/>
      <c r="C133" s="451" t="s">
        <v>652</v>
      </c>
      <c r="D133" s="149" t="s">
        <v>522</v>
      </c>
      <c r="E133" s="151"/>
      <c r="F133" s="151"/>
      <c r="G133" s="151"/>
      <c r="H133" s="151"/>
      <c r="I133" s="151"/>
      <c r="J133" s="151">
        <v>1</v>
      </c>
      <c r="K133" s="151"/>
      <c r="L133" s="151"/>
      <c r="M133" s="151"/>
      <c r="N133" s="151"/>
      <c r="O133" s="151"/>
      <c r="P133" s="150"/>
      <c r="Q133" s="453">
        <f>IFERROR(IF(COUNT(E133:P133)&lt;1,0,IF(COUNT(E134:P134)&gt;=COUNT(E133:P133),1,(COUNT(E134:P134)/COUNT(E133:P133)))),0)</f>
        <v>0</v>
      </c>
      <c r="R133" s="461"/>
      <c r="S133" s="454" t="s">
        <v>523</v>
      </c>
      <c r="T133" s="391" t="s">
        <v>645</v>
      </c>
      <c r="U133" s="455" t="s">
        <v>653</v>
      </c>
    </row>
    <row r="134" spans="1:21">
      <c r="A134" s="440"/>
      <c r="B134" s="411"/>
      <c r="C134" s="452"/>
      <c r="D134" s="153" t="s">
        <v>526</v>
      </c>
      <c r="E134" s="151"/>
      <c r="F134" s="151"/>
      <c r="G134" s="151"/>
      <c r="H134" s="151"/>
      <c r="I134" s="151"/>
      <c r="J134" s="151"/>
      <c r="K134" s="151"/>
      <c r="L134" s="151"/>
      <c r="M134" s="151"/>
      <c r="N134" s="151"/>
      <c r="O134" s="151"/>
      <c r="P134" s="150"/>
      <c r="Q134" s="453"/>
      <c r="R134" s="461"/>
      <c r="S134" s="454"/>
      <c r="T134" s="381"/>
      <c r="U134" s="456"/>
    </row>
    <row r="135" spans="1:21">
      <c r="A135" s="405" t="s">
        <v>654</v>
      </c>
      <c r="B135" s="415"/>
      <c r="C135" s="360"/>
      <c r="D135" s="360"/>
      <c r="E135" s="360"/>
      <c r="F135" s="360"/>
      <c r="G135" s="360"/>
      <c r="H135" s="360"/>
      <c r="I135" s="360"/>
      <c r="J135" s="360"/>
      <c r="K135" s="360"/>
      <c r="L135" s="360"/>
      <c r="M135" s="360"/>
      <c r="N135" s="360"/>
      <c r="O135" s="360"/>
      <c r="P135" s="360"/>
      <c r="Q135" s="360"/>
      <c r="R135" s="360"/>
      <c r="S135" s="360"/>
      <c r="T135" s="415"/>
      <c r="U135" s="361"/>
    </row>
    <row r="136" spans="1:21">
      <c r="A136" s="408" t="s">
        <v>655</v>
      </c>
      <c r="B136" s="408" t="s">
        <v>656</v>
      </c>
      <c r="C136" s="394" t="s">
        <v>657</v>
      </c>
      <c r="D136" s="149" t="s">
        <v>522</v>
      </c>
      <c r="E136" s="151"/>
      <c r="F136" s="151"/>
      <c r="G136" s="151"/>
      <c r="H136" s="151"/>
      <c r="I136" s="151"/>
      <c r="J136" s="151"/>
      <c r="K136" s="151">
        <v>1</v>
      </c>
      <c r="L136" s="151"/>
      <c r="M136" s="151"/>
      <c r="N136" s="151"/>
      <c r="O136" s="151"/>
      <c r="P136" s="151"/>
      <c r="Q136" s="395">
        <f>IFERROR(IF(COUNT(E136:P136)&lt;1,0,IF(COUNT(E137:P137)&gt;=COUNT(E136:P136),1,(COUNT(E137:P137)/COUNT(E136:P136)))),0)</f>
        <v>0</v>
      </c>
      <c r="R136" s="395">
        <f>AVERAGE(Q136:Q137)</f>
        <v>0</v>
      </c>
      <c r="S136" s="396" t="s">
        <v>523</v>
      </c>
      <c r="T136" s="396" t="s">
        <v>658</v>
      </c>
      <c r="U136" s="410" t="s">
        <v>651</v>
      </c>
    </row>
    <row r="137" spans="1:21">
      <c r="A137" s="384"/>
      <c r="B137" s="384"/>
      <c r="C137" s="381"/>
      <c r="D137" s="153" t="s">
        <v>526</v>
      </c>
      <c r="E137" s="151"/>
      <c r="F137" s="151"/>
      <c r="G137" s="151"/>
      <c r="H137" s="151"/>
      <c r="I137" s="151"/>
      <c r="J137" s="151"/>
      <c r="K137" s="151"/>
      <c r="L137" s="151"/>
      <c r="M137" s="151"/>
      <c r="N137" s="151"/>
      <c r="O137" s="151"/>
      <c r="P137" s="151"/>
      <c r="Q137" s="381"/>
      <c r="R137" s="384"/>
      <c r="S137" s="381"/>
      <c r="T137" s="381"/>
      <c r="U137" s="381"/>
    </row>
    <row r="138" spans="1:21">
      <c r="A138" s="405" t="s">
        <v>659</v>
      </c>
      <c r="B138" s="360"/>
      <c r="C138" s="360"/>
      <c r="D138" s="360"/>
      <c r="E138" s="360"/>
      <c r="F138" s="360"/>
      <c r="G138" s="360"/>
      <c r="H138" s="360"/>
      <c r="I138" s="360"/>
      <c r="J138" s="360"/>
      <c r="K138" s="360"/>
      <c r="L138" s="360"/>
      <c r="M138" s="360"/>
      <c r="N138" s="360"/>
      <c r="O138" s="360"/>
      <c r="P138" s="360"/>
      <c r="Q138" s="360"/>
      <c r="R138" s="360"/>
      <c r="S138" s="360"/>
      <c r="T138" s="360"/>
      <c r="U138" s="361"/>
    </row>
    <row r="139" spans="1:21">
      <c r="A139" s="408" t="s">
        <v>660</v>
      </c>
      <c r="B139" s="408" t="s">
        <v>661</v>
      </c>
      <c r="C139" s="394" t="s">
        <v>662</v>
      </c>
      <c r="D139" s="149" t="s">
        <v>522</v>
      </c>
      <c r="E139" s="151">
        <v>1</v>
      </c>
      <c r="F139" s="151"/>
      <c r="G139" s="151"/>
      <c r="H139" s="151"/>
      <c r="I139" s="151"/>
      <c r="J139" s="151"/>
      <c r="K139" s="151"/>
      <c r="L139" s="151"/>
      <c r="M139" s="151"/>
      <c r="N139" s="151"/>
      <c r="O139" s="151"/>
      <c r="P139" s="151"/>
      <c r="Q139" s="395">
        <f>IFERROR(IF(COUNT(E139:P139)&lt;1,0,IF(COUNT(E140:P140)&gt;=COUNT(E139:P139),1,(COUNT(E140:P140)/COUNT(E139:P139)))),0)</f>
        <v>0</v>
      </c>
      <c r="R139" s="395">
        <f>AVERAGE(Q139:Q140)</f>
        <v>0</v>
      </c>
      <c r="S139" s="396" t="s">
        <v>523</v>
      </c>
      <c r="T139" s="396" t="s">
        <v>572</v>
      </c>
      <c r="U139" s="410" t="s">
        <v>663</v>
      </c>
    </row>
    <row r="140" spans="1:21">
      <c r="A140" s="393"/>
      <c r="B140" s="381"/>
      <c r="C140" s="381"/>
      <c r="D140" s="153" t="s">
        <v>526</v>
      </c>
      <c r="E140" s="151"/>
      <c r="F140" s="151"/>
      <c r="G140" s="151"/>
      <c r="H140" s="151"/>
      <c r="I140" s="151"/>
      <c r="J140" s="151"/>
      <c r="K140" s="151"/>
      <c r="L140" s="151"/>
      <c r="M140" s="151"/>
      <c r="N140" s="151"/>
      <c r="O140" s="151"/>
      <c r="P140" s="151"/>
      <c r="Q140" s="381"/>
      <c r="R140" s="413"/>
      <c r="S140" s="381"/>
      <c r="T140" s="381"/>
      <c r="U140" s="381"/>
    </row>
    <row r="141" spans="1:21">
      <c r="A141" s="393"/>
      <c r="B141" s="408" t="s">
        <v>661</v>
      </c>
      <c r="C141" s="394" t="s">
        <v>664</v>
      </c>
      <c r="D141" s="149" t="s">
        <v>522</v>
      </c>
      <c r="E141" s="151"/>
      <c r="F141" s="151"/>
      <c r="G141" s="151"/>
      <c r="H141" s="151">
        <v>1</v>
      </c>
      <c r="I141" s="151"/>
      <c r="J141" s="151"/>
      <c r="K141" s="151"/>
      <c r="L141" s="151"/>
      <c r="M141" s="151"/>
      <c r="N141" s="151"/>
      <c r="O141" s="151"/>
      <c r="P141" s="151"/>
      <c r="Q141" s="395">
        <f>IFERROR(IF(COUNT(E141:P141)&lt;1,0,IF(COUNT(E142:P142)&gt;=COUNT(E141:P141),1,(COUNT(E142:P142)/COUNT(E141:P141)))),0)</f>
        <v>0</v>
      </c>
      <c r="R141" s="413"/>
      <c r="S141" s="396" t="s">
        <v>523</v>
      </c>
      <c r="T141" s="396" t="s">
        <v>572</v>
      </c>
      <c r="U141" s="410" t="s">
        <v>663</v>
      </c>
    </row>
    <row r="142" spans="1:21">
      <c r="A142" s="393"/>
      <c r="B142" s="381"/>
      <c r="C142" s="381"/>
      <c r="D142" s="153" t="s">
        <v>526</v>
      </c>
      <c r="E142" s="151"/>
      <c r="F142" s="151"/>
      <c r="G142" s="151"/>
      <c r="H142" s="151"/>
      <c r="I142" s="151"/>
      <c r="J142" s="151"/>
      <c r="K142" s="151"/>
      <c r="L142" s="151"/>
      <c r="M142" s="151"/>
      <c r="N142" s="151"/>
      <c r="O142" s="151"/>
      <c r="P142" s="151"/>
      <c r="Q142" s="381"/>
      <c r="R142" s="414"/>
      <c r="S142" s="381"/>
      <c r="T142" s="381"/>
      <c r="U142" s="381"/>
    </row>
    <row r="143" spans="1:21">
      <c r="A143" s="405" t="s">
        <v>665</v>
      </c>
      <c r="B143" s="360"/>
      <c r="C143" s="360"/>
      <c r="D143" s="360"/>
      <c r="E143" s="360"/>
      <c r="F143" s="360"/>
      <c r="G143" s="360"/>
      <c r="H143" s="360"/>
      <c r="I143" s="360"/>
      <c r="J143" s="360"/>
      <c r="K143" s="360"/>
      <c r="L143" s="360"/>
      <c r="M143" s="360"/>
      <c r="N143" s="360"/>
      <c r="O143" s="360"/>
      <c r="P143" s="360"/>
      <c r="Q143" s="360"/>
      <c r="R143" s="360"/>
      <c r="S143" s="360"/>
      <c r="T143" s="360"/>
      <c r="U143" s="361"/>
    </row>
    <row r="144" spans="1:21">
      <c r="A144" s="408" t="s">
        <v>666</v>
      </c>
      <c r="B144" s="408" t="s">
        <v>667</v>
      </c>
      <c r="C144" s="394" t="s">
        <v>668</v>
      </c>
      <c r="D144" s="149" t="s">
        <v>522</v>
      </c>
      <c r="E144" s="151">
        <v>1</v>
      </c>
      <c r="F144" s="151">
        <v>1</v>
      </c>
      <c r="G144" s="151">
        <v>1</v>
      </c>
      <c r="H144" s="151">
        <v>1</v>
      </c>
      <c r="I144" s="151">
        <v>1</v>
      </c>
      <c r="J144" s="151">
        <v>1</v>
      </c>
      <c r="K144" s="151">
        <v>1</v>
      </c>
      <c r="L144" s="151">
        <v>1</v>
      </c>
      <c r="M144" s="151">
        <v>1</v>
      </c>
      <c r="N144" s="151">
        <v>1</v>
      </c>
      <c r="O144" s="151">
        <v>1</v>
      </c>
      <c r="P144" s="151">
        <v>1</v>
      </c>
      <c r="Q144" s="395">
        <f>IFERROR(IF(COUNT(E144:P144)&lt;1,0,IF(COUNT(E145:P145)&gt;=COUNT(E144:P144),1,(COUNT(E145:P145)/COUNT(E144:P144)))),0)</f>
        <v>0</v>
      </c>
      <c r="R144" s="395">
        <f>AVERAGE(Q144:Q145)</f>
        <v>0</v>
      </c>
      <c r="S144" s="396" t="s">
        <v>523</v>
      </c>
      <c r="T144" s="396" t="s">
        <v>572</v>
      </c>
      <c r="U144" s="410" t="s">
        <v>663</v>
      </c>
    </row>
    <row r="145" spans="1:21">
      <c r="A145" s="393"/>
      <c r="B145" s="381"/>
      <c r="C145" s="381"/>
      <c r="D145" s="153" t="s">
        <v>526</v>
      </c>
      <c r="E145" s="151"/>
      <c r="F145" s="151"/>
      <c r="G145" s="151"/>
      <c r="H145" s="151"/>
      <c r="I145" s="151"/>
      <c r="J145" s="151"/>
      <c r="K145" s="151"/>
      <c r="L145" s="151"/>
      <c r="M145" s="151"/>
      <c r="N145" s="151"/>
      <c r="O145" s="151"/>
      <c r="P145" s="151"/>
      <c r="Q145" s="381"/>
      <c r="R145" s="413"/>
      <c r="S145" s="381"/>
      <c r="T145" s="381"/>
      <c r="U145" s="381"/>
    </row>
    <row r="146" spans="1:21" ht="14.45" customHeight="1">
      <c r="A146" s="393"/>
      <c r="B146" s="408" t="s">
        <v>669</v>
      </c>
      <c r="C146" s="394" t="s">
        <v>670</v>
      </c>
      <c r="D146" s="149" t="s">
        <v>522</v>
      </c>
      <c r="E146" s="151">
        <v>1</v>
      </c>
      <c r="F146" s="151"/>
      <c r="G146" s="151"/>
      <c r="H146" s="151"/>
      <c r="I146" s="151"/>
      <c r="J146" s="151"/>
      <c r="K146" s="151"/>
      <c r="L146" s="151"/>
      <c r="M146" s="151"/>
      <c r="N146" s="151"/>
      <c r="O146" s="151"/>
      <c r="P146" s="151"/>
      <c r="Q146" s="395">
        <f>IFERROR(IF(COUNT(E146:P146)&lt;1,0,IF(COUNT(E147:P147)&gt;=COUNT(E146:P146),1,(COUNT(E147:P147)/COUNT(E146:P146)))),0)</f>
        <v>0</v>
      </c>
      <c r="R146" s="413"/>
      <c r="S146" s="396" t="s">
        <v>523</v>
      </c>
      <c r="T146" s="396" t="s">
        <v>566</v>
      </c>
      <c r="U146" s="410" t="s">
        <v>525</v>
      </c>
    </row>
    <row r="147" spans="1:21">
      <c r="A147" s="393"/>
      <c r="B147" s="384"/>
      <c r="C147" s="381"/>
      <c r="D147" s="153" t="s">
        <v>526</v>
      </c>
      <c r="E147" s="151"/>
      <c r="F147" s="151"/>
      <c r="G147" s="151"/>
      <c r="H147" s="151"/>
      <c r="I147" s="151"/>
      <c r="J147" s="151"/>
      <c r="K147" s="151"/>
      <c r="L147" s="151"/>
      <c r="M147" s="151"/>
      <c r="N147" s="151"/>
      <c r="O147" s="151"/>
      <c r="P147" s="151"/>
      <c r="Q147" s="381"/>
      <c r="R147" s="413"/>
      <c r="S147" s="381"/>
      <c r="T147" s="381"/>
      <c r="U147" s="381"/>
    </row>
    <row r="148" spans="1:21">
      <c r="A148" s="393"/>
      <c r="B148" s="384"/>
      <c r="C148" s="394" t="s">
        <v>671</v>
      </c>
      <c r="D148" s="149" t="s">
        <v>522</v>
      </c>
      <c r="E148" s="469" t="s">
        <v>672</v>
      </c>
      <c r="F148" s="470"/>
      <c r="G148" s="470"/>
      <c r="H148" s="470"/>
      <c r="I148" s="470"/>
      <c r="J148" s="470"/>
      <c r="K148" s="470"/>
      <c r="L148" s="470"/>
      <c r="M148" s="470"/>
      <c r="N148" s="470"/>
      <c r="O148" s="470"/>
      <c r="P148" s="471"/>
      <c r="Q148" s="395">
        <f>IFERROR(IF(COUNT(E148:P148)&lt;1,0,IF(COUNT(E149:P149)&gt;=COUNT(E148:P148),1,(COUNT(E149:P149)/COUNT(E148:P148)))),0)</f>
        <v>0</v>
      </c>
      <c r="R148" s="413"/>
      <c r="S148" s="396" t="s">
        <v>523</v>
      </c>
      <c r="T148" s="396" t="s">
        <v>673</v>
      </c>
      <c r="U148" s="410" t="s">
        <v>525</v>
      </c>
    </row>
    <row r="149" spans="1:21">
      <c r="A149" s="472"/>
      <c r="B149" s="381"/>
      <c r="C149" s="381"/>
      <c r="D149" s="153" t="s">
        <v>526</v>
      </c>
      <c r="E149" s="151"/>
      <c r="F149" s="151"/>
      <c r="G149" s="151"/>
      <c r="H149" s="151"/>
      <c r="I149" s="151"/>
      <c r="J149" s="151"/>
      <c r="K149" s="151"/>
      <c r="L149" s="151"/>
      <c r="M149" s="151"/>
      <c r="N149" s="151"/>
      <c r="O149" s="151"/>
      <c r="P149" s="151"/>
      <c r="Q149" s="381"/>
      <c r="R149" s="414"/>
      <c r="S149" s="381"/>
      <c r="T149" s="381"/>
      <c r="U149" s="381"/>
    </row>
    <row r="150" spans="1:21">
      <c r="A150" s="463" t="s">
        <v>674</v>
      </c>
      <c r="B150" s="360"/>
      <c r="C150" s="360"/>
      <c r="D150" s="361"/>
      <c r="E150" s="151">
        <f t="shared" ref="E150:P150" si="0">SUMIF($D$20:$D$149,"P*",E20:E149)</f>
        <v>13</v>
      </c>
      <c r="F150" s="151">
        <f t="shared" si="0"/>
        <v>13</v>
      </c>
      <c r="G150" s="151">
        <f t="shared" si="0"/>
        <v>11</v>
      </c>
      <c r="H150" s="151">
        <f t="shared" si="0"/>
        <v>11</v>
      </c>
      <c r="I150" s="151">
        <f t="shared" si="0"/>
        <v>16</v>
      </c>
      <c r="J150" s="151">
        <f t="shared" si="0"/>
        <v>13</v>
      </c>
      <c r="K150" s="151">
        <f t="shared" si="0"/>
        <v>12</v>
      </c>
      <c r="L150" s="151">
        <f t="shared" si="0"/>
        <v>11</v>
      </c>
      <c r="M150" s="151">
        <f t="shared" si="0"/>
        <v>13</v>
      </c>
      <c r="N150" s="151">
        <f t="shared" si="0"/>
        <v>12</v>
      </c>
      <c r="O150" s="151">
        <f t="shared" si="0"/>
        <v>9</v>
      </c>
      <c r="P150" s="151">
        <f t="shared" si="0"/>
        <v>12</v>
      </c>
      <c r="Q150" s="464"/>
      <c r="R150" s="465"/>
      <c r="S150" s="468"/>
      <c r="T150" s="406"/>
      <c r="U150" s="386"/>
    </row>
    <row r="151" spans="1:21">
      <c r="A151" s="463" t="s">
        <v>675</v>
      </c>
      <c r="B151" s="360"/>
      <c r="C151" s="360"/>
      <c r="D151" s="361"/>
      <c r="E151" s="151">
        <f t="shared" ref="E151:P151" si="1">SUMIF($D$20:$D$149,"E*",E20:E149)</f>
        <v>0</v>
      </c>
      <c r="F151" s="151">
        <f t="shared" si="1"/>
        <v>0</v>
      </c>
      <c r="G151" s="151">
        <f t="shared" si="1"/>
        <v>0</v>
      </c>
      <c r="H151" s="151">
        <f t="shared" si="1"/>
        <v>0</v>
      </c>
      <c r="I151" s="151">
        <f t="shared" si="1"/>
        <v>0</v>
      </c>
      <c r="J151" s="151">
        <f t="shared" si="1"/>
        <v>0</v>
      </c>
      <c r="K151" s="151">
        <f t="shared" si="1"/>
        <v>0</v>
      </c>
      <c r="L151" s="151">
        <f t="shared" si="1"/>
        <v>0</v>
      </c>
      <c r="M151" s="151">
        <f t="shared" si="1"/>
        <v>0</v>
      </c>
      <c r="N151" s="151">
        <f t="shared" si="1"/>
        <v>0</v>
      </c>
      <c r="O151" s="151">
        <f t="shared" si="1"/>
        <v>0</v>
      </c>
      <c r="P151" s="151">
        <f t="shared" si="1"/>
        <v>0</v>
      </c>
      <c r="Q151" s="466"/>
      <c r="R151" s="467"/>
      <c r="S151" s="389"/>
      <c r="T151" s="415"/>
      <c r="U151" s="390"/>
    </row>
    <row r="152" spans="1:21">
      <c r="A152" s="463" t="s">
        <v>676</v>
      </c>
      <c r="B152" s="360"/>
      <c r="C152" s="360"/>
      <c r="D152" s="360"/>
      <c r="E152" s="360"/>
      <c r="F152" s="360"/>
      <c r="G152" s="360"/>
      <c r="H152" s="360"/>
      <c r="I152" s="360"/>
      <c r="J152" s="360"/>
      <c r="K152" s="360"/>
      <c r="L152" s="360"/>
      <c r="M152" s="360"/>
      <c r="N152" s="360"/>
      <c r="O152" s="360"/>
      <c r="P152" s="360"/>
      <c r="Q152" s="360"/>
      <c r="R152" s="360"/>
      <c r="S152" s="360"/>
      <c r="T152" s="360"/>
      <c r="U152" s="361"/>
    </row>
    <row r="153" spans="1:21">
      <c r="A153" s="463" t="s">
        <v>677</v>
      </c>
      <c r="B153" s="360"/>
      <c r="C153" s="360"/>
      <c r="D153" s="361"/>
      <c r="E153" s="463" t="s">
        <v>678</v>
      </c>
      <c r="F153" s="360"/>
      <c r="G153" s="360"/>
      <c r="H153" s="360"/>
      <c r="I153" s="360"/>
      <c r="J153" s="360"/>
      <c r="K153" s="360"/>
      <c r="L153" s="360"/>
      <c r="M153" s="360"/>
      <c r="N153" s="360"/>
      <c r="O153" s="360"/>
      <c r="P153" s="360"/>
      <c r="Q153" s="360"/>
      <c r="R153" s="361"/>
      <c r="S153" s="463" t="s">
        <v>516</v>
      </c>
      <c r="T153" s="360"/>
      <c r="U153" s="361"/>
    </row>
    <row r="154" spans="1:21">
      <c r="A154" s="473" t="s">
        <v>679</v>
      </c>
      <c r="B154" s="474"/>
      <c r="C154" s="474"/>
      <c r="D154" s="475"/>
      <c r="E154" s="473" t="s">
        <v>680</v>
      </c>
      <c r="F154" s="474"/>
      <c r="G154" s="474"/>
      <c r="H154" s="474"/>
      <c r="I154" s="474"/>
      <c r="J154" s="474"/>
      <c r="K154" s="474"/>
      <c r="L154" s="474"/>
      <c r="M154" s="474"/>
      <c r="N154" s="474"/>
      <c r="O154" s="474"/>
      <c r="P154" s="474"/>
      <c r="Q154" s="474"/>
      <c r="R154" s="475"/>
      <c r="S154" s="473"/>
      <c r="T154" s="360"/>
      <c r="U154" s="361"/>
    </row>
    <row r="155" spans="1:21">
      <c r="A155" s="473" t="s">
        <v>681</v>
      </c>
      <c r="B155" s="474"/>
      <c r="C155" s="474"/>
      <c r="D155" s="475"/>
      <c r="E155" s="473" t="s">
        <v>682</v>
      </c>
      <c r="F155" s="474"/>
      <c r="G155" s="474"/>
      <c r="H155" s="474"/>
      <c r="I155" s="474"/>
      <c r="J155" s="474"/>
      <c r="K155" s="474"/>
      <c r="L155" s="474"/>
      <c r="M155" s="474"/>
      <c r="N155" s="474"/>
      <c r="O155" s="474"/>
      <c r="P155" s="474"/>
      <c r="Q155" s="474"/>
      <c r="R155" s="475"/>
      <c r="S155" s="473"/>
      <c r="T155" s="360"/>
      <c r="U155" s="361"/>
    </row>
    <row r="156" spans="1:21">
      <c r="A156" s="473" t="s">
        <v>683</v>
      </c>
      <c r="B156" s="474"/>
      <c r="C156" s="474"/>
      <c r="D156" s="475"/>
      <c r="E156" s="473" t="s">
        <v>684</v>
      </c>
      <c r="F156" s="474"/>
      <c r="G156" s="474"/>
      <c r="H156" s="474"/>
      <c r="I156" s="474"/>
      <c r="J156" s="474"/>
      <c r="K156" s="474"/>
      <c r="L156" s="474"/>
      <c r="M156" s="474"/>
      <c r="N156" s="474"/>
      <c r="O156" s="474"/>
      <c r="P156" s="474"/>
      <c r="Q156" s="474"/>
      <c r="R156" s="475"/>
      <c r="S156" s="473"/>
      <c r="T156" s="360"/>
      <c r="U156" s="361"/>
    </row>
    <row r="157" spans="1:21" ht="15.75" thickBot="1">
      <c r="A157" s="476" t="s">
        <v>685</v>
      </c>
      <c r="B157" s="436"/>
      <c r="C157" s="436"/>
      <c r="D157" s="436"/>
      <c r="E157" s="436"/>
      <c r="F157" s="436"/>
      <c r="G157" s="436"/>
      <c r="H157" s="436"/>
      <c r="I157" s="436"/>
      <c r="J157" s="436"/>
      <c r="K157" s="436"/>
      <c r="L157" s="436"/>
      <c r="M157" s="436"/>
      <c r="N157" s="436"/>
      <c r="O157" s="436"/>
      <c r="P157" s="436"/>
      <c r="Q157" s="436"/>
      <c r="R157" s="436"/>
      <c r="S157" s="436"/>
      <c r="T157" s="436"/>
      <c r="U157" s="477"/>
    </row>
    <row r="158" spans="1:21" ht="15.75" thickBot="1">
      <c r="A158" s="478" t="s">
        <v>686</v>
      </c>
      <c r="B158" s="479"/>
      <c r="C158" s="480"/>
      <c r="D158" s="480"/>
      <c r="E158" s="480"/>
      <c r="F158" s="480"/>
      <c r="G158" s="480"/>
      <c r="H158" s="480"/>
      <c r="I158" s="480"/>
      <c r="J158" s="480"/>
      <c r="K158" s="480"/>
      <c r="L158" s="480"/>
      <c r="M158" s="480"/>
      <c r="N158" s="480"/>
      <c r="O158" s="480"/>
      <c r="P158" s="480"/>
      <c r="Q158" s="480"/>
      <c r="R158" s="481"/>
      <c r="S158" s="482" t="s">
        <v>687</v>
      </c>
      <c r="T158" s="480"/>
      <c r="U158" s="483"/>
    </row>
    <row r="159" spans="1:21">
      <c r="A159" s="484" t="s">
        <v>688</v>
      </c>
      <c r="B159" s="360"/>
      <c r="C159" s="485" t="s">
        <v>689</v>
      </c>
      <c r="D159" s="486"/>
      <c r="E159" s="165" t="s">
        <v>501</v>
      </c>
      <c r="F159" s="165" t="s">
        <v>502</v>
      </c>
      <c r="G159" s="165" t="s">
        <v>503</v>
      </c>
      <c r="H159" s="165" t="s">
        <v>504</v>
      </c>
      <c r="I159" s="165" t="s">
        <v>505</v>
      </c>
      <c r="J159" s="165" t="s">
        <v>506</v>
      </c>
      <c r="K159" s="165" t="s">
        <v>507</v>
      </c>
      <c r="L159" s="165" t="s">
        <v>508</v>
      </c>
      <c r="M159" s="165" t="s">
        <v>509</v>
      </c>
      <c r="N159" s="165" t="s">
        <v>510</v>
      </c>
      <c r="O159" s="165" t="s">
        <v>511</v>
      </c>
      <c r="P159" s="165" t="s">
        <v>512</v>
      </c>
      <c r="Q159" s="485" t="s">
        <v>690</v>
      </c>
      <c r="R159" s="486"/>
      <c r="S159" s="487"/>
      <c r="T159" s="480"/>
      <c r="U159" s="483"/>
    </row>
    <row r="160" spans="1:21">
      <c r="A160" s="492" t="s">
        <v>393</v>
      </c>
      <c r="B160" s="495" t="s">
        <v>691</v>
      </c>
      <c r="C160" s="496" t="s">
        <v>692</v>
      </c>
      <c r="D160" s="486"/>
      <c r="E160" s="166">
        <f>E150</f>
        <v>13</v>
      </c>
      <c r="F160" s="166">
        <f>F150</f>
        <v>13</v>
      </c>
      <c r="G160" s="166">
        <f t="shared" ref="G160:P160" si="2">G150</f>
        <v>11</v>
      </c>
      <c r="H160" s="166">
        <f t="shared" si="2"/>
        <v>11</v>
      </c>
      <c r="I160" s="166">
        <f t="shared" si="2"/>
        <v>16</v>
      </c>
      <c r="J160" s="166">
        <f t="shared" si="2"/>
        <v>13</v>
      </c>
      <c r="K160" s="166">
        <f t="shared" si="2"/>
        <v>12</v>
      </c>
      <c r="L160" s="166">
        <f t="shared" si="2"/>
        <v>11</v>
      </c>
      <c r="M160" s="166">
        <f t="shared" si="2"/>
        <v>13</v>
      </c>
      <c r="N160" s="166">
        <f t="shared" si="2"/>
        <v>12</v>
      </c>
      <c r="O160" s="166">
        <f t="shared" si="2"/>
        <v>9</v>
      </c>
      <c r="P160" s="166">
        <f t="shared" si="2"/>
        <v>12</v>
      </c>
      <c r="Q160" s="506">
        <f t="shared" ref="Q160:Q161" si="3">SUM(E160:P160)</f>
        <v>146</v>
      </c>
      <c r="R160" s="486"/>
      <c r="S160" s="436"/>
      <c r="T160" s="371"/>
      <c r="U160" s="477"/>
    </row>
    <row r="161" spans="1:21">
      <c r="A161" s="493"/>
      <c r="B161" s="387"/>
      <c r="C161" s="496" t="s">
        <v>693</v>
      </c>
      <c r="D161" s="486"/>
      <c r="E161" s="166">
        <f t="shared" ref="E161:P161" si="4">E151</f>
        <v>0</v>
      </c>
      <c r="F161" s="166">
        <f t="shared" si="4"/>
        <v>0</v>
      </c>
      <c r="G161" s="166">
        <f t="shared" si="4"/>
        <v>0</v>
      </c>
      <c r="H161" s="166">
        <f t="shared" si="4"/>
        <v>0</v>
      </c>
      <c r="I161" s="166">
        <f t="shared" si="4"/>
        <v>0</v>
      </c>
      <c r="J161" s="166">
        <f t="shared" si="4"/>
        <v>0</v>
      </c>
      <c r="K161" s="166">
        <f t="shared" si="4"/>
        <v>0</v>
      </c>
      <c r="L161" s="166">
        <f t="shared" si="4"/>
        <v>0</v>
      </c>
      <c r="M161" s="166">
        <f t="shared" si="4"/>
        <v>0</v>
      </c>
      <c r="N161" s="166">
        <f t="shared" si="4"/>
        <v>0</v>
      </c>
      <c r="O161" s="166">
        <f t="shared" si="4"/>
        <v>0</v>
      </c>
      <c r="P161" s="166">
        <f t="shared" si="4"/>
        <v>0</v>
      </c>
      <c r="Q161" s="506">
        <f t="shared" si="3"/>
        <v>0</v>
      </c>
      <c r="R161" s="486"/>
      <c r="S161" s="436"/>
      <c r="T161" s="371"/>
      <c r="U161" s="477"/>
    </row>
    <row r="162" spans="1:21">
      <c r="A162" s="493"/>
      <c r="B162" s="387"/>
      <c r="C162" s="507" t="s">
        <v>694</v>
      </c>
      <c r="D162" s="486"/>
      <c r="E162" s="167">
        <f>IFERROR(IF(E160&lt;1,"",IF((E161/E160)&gt;1,1,(E161/E160))),0)</f>
        <v>0</v>
      </c>
      <c r="F162" s="168">
        <f t="shared" ref="F162:Q162" si="5">IFERROR(IF(F160&lt;1,"",IF((F161/F160)&gt;1,1,(F161/F160))),0)</f>
        <v>0</v>
      </c>
      <c r="G162" s="168">
        <f t="shared" si="5"/>
        <v>0</v>
      </c>
      <c r="H162" s="168">
        <f t="shared" si="5"/>
        <v>0</v>
      </c>
      <c r="I162" s="168">
        <f t="shared" si="5"/>
        <v>0</v>
      </c>
      <c r="J162" s="168">
        <v>1.1499999999999999</v>
      </c>
      <c r="K162" s="168">
        <f t="shared" si="5"/>
        <v>0</v>
      </c>
      <c r="L162" s="168">
        <f>IFERROR(IF(L160&lt;1,"",IF((L161/L160)&gt;1,1,(L161/L160))),0)</f>
        <v>0</v>
      </c>
      <c r="M162" s="168">
        <f t="shared" si="5"/>
        <v>0</v>
      </c>
      <c r="N162" s="168">
        <f t="shared" si="5"/>
        <v>0</v>
      </c>
      <c r="O162" s="168">
        <f t="shared" si="5"/>
        <v>0</v>
      </c>
      <c r="P162" s="168">
        <f t="shared" si="5"/>
        <v>0</v>
      </c>
      <c r="Q162" s="508">
        <f t="shared" si="5"/>
        <v>0</v>
      </c>
      <c r="R162" s="486"/>
      <c r="S162" s="436"/>
      <c r="T162" s="371"/>
      <c r="U162" s="477"/>
    </row>
    <row r="163" spans="1:21">
      <c r="A163" s="494"/>
      <c r="B163" s="389"/>
      <c r="C163" s="507" t="s">
        <v>375</v>
      </c>
      <c r="D163" s="486"/>
      <c r="E163" s="168">
        <v>0.9</v>
      </c>
      <c r="F163" s="168">
        <v>0.9</v>
      </c>
      <c r="G163" s="168">
        <v>0.9</v>
      </c>
      <c r="H163" s="168">
        <v>0.9</v>
      </c>
      <c r="I163" s="168">
        <v>0.9</v>
      </c>
      <c r="J163" s="168">
        <v>0.9</v>
      </c>
      <c r="K163" s="168">
        <v>0.9</v>
      </c>
      <c r="L163" s="168">
        <v>0.9</v>
      </c>
      <c r="M163" s="168">
        <v>0.9</v>
      </c>
      <c r="N163" s="168">
        <v>0.9</v>
      </c>
      <c r="O163" s="168">
        <v>0.9</v>
      </c>
      <c r="P163" s="168">
        <v>0.9</v>
      </c>
      <c r="Q163" s="509">
        <v>0.9</v>
      </c>
      <c r="R163" s="486"/>
      <c r="S163" s="436"/>
      <c r="T163" s="371"/>
      <c r="U163" s="477"/>
    </row>
    <row r="164" spans="1:21">
      <c r="A164" s="497" t="s">
        <v>695</v>
      </c>
      <c r="B164" s="360"/>
      <c r="C164" s="415"/>
      <c r="D164" s="415"/>
      <c r="E164" s="415"/>
      <c r="F164" s="415"/>
      <c r="G164" s="415"/>
      <c r="H164" s="415"/>
      <c r="I164" s="415"/>
      <c r="J164" s="415"/>
      <c r="K164" s="415"/>
      <c r="L164" s="415"/>
      <c r="M164" s="415"/>
      <c r="N164" s="415"/>
      <c r="O164" s="415"/>
      <c r="P164" s="415"/>
      <c r="Q164" s="415"/>
      <c r="R164" s="415"/>
      <c r="S164" s="488"/>
      <c r="T164" s="371"/>
      <c r="U164" s="477"/>
    </row>
    <row r="165" spans="1:21">
      <c r="A165" s="498" t="s">
        <v>696</v>
      </c>
      <c r="B165" s="499"/>
      <c r="C165" s="498" t="s">
        <v>697</v>
      </c>
      <c r="D165" s="498"/>
      <c r="E165" s="498"/>
      <c r="F165" s="498"/>
      <c r="G165" s="498"/>
      <c r="H165" s="498"/>
      <c r="I165" s="498"/>
      <c r="J165" s="498"/>
      <c r="K165" s="498"/>
      <c r="L165" s="498"/>
      <c r="M165" s="498"/>
      <c r="N165" s="498"/>
      <c r="O165" s="498"/>
      <c r="P165" s="498"/>
      <c r="Q165" s="498"/>
      <c r="R165" s="502"/>
      <c r="S165" s="488"/>
      <c r="T165" s="371"/>
      <c r="U165" s="477"/>
    </row>
    <row r="166" spans="1:21">
      <c r="A166" s="500"/>
      <c r="B166" s="500"/>
      <c r="C166" s="430"/>
      <c r="D166" s="430"/>
      <c r="E166" s="430"/>
      <c r="F166" s="430"/>
      <c r="G166" s="430"/>
      <c r="H166" s="430"/>
      <c r="I166" s="430"/>
      <c r="J166" s="430"/>
      <c r="K166" s="430"/>
      <c r="L166" s="430"/>
      <c r="M166" s="430"/>
      <c r="N166" s="430"/>
      <c r="O166" s="430"/>
      <c r="P166" s="430"/>
      <c r="Q166" s="430"/>
      <c r="R166" s="503"/>
      <c r="S166" s="488"/>
      <c r="T166" s="371"/>
      <c r="U166" s="477"/>
    </row>
    <row r="167" spans="1:21">
      <c r="A167" s="500"/>
      <c r="B167" s="500"/>
      <c r="C167" s="430"/>
      <c r="D167" s="430"/>
      <c r="E167" s="430"/>
      <c r="F167" s="430"/>
      <c r="G167" s="430"/>
      <c r="H167" s="430"/>
      <c r="I167" s="430"/>
      <c r="J167" s="430"/>
      <c r="K167" s="430"/>
      <c r="L167" s="430"/>
      <c r="M167" s="430"/>
      <c r="N167" s="430"/>
      <c r="O167" s="430"/>
      <c r="P167" s="430"/>
      <c r="Q167" s="430"/>
      <c r="R167" s="503"/>
      <c r="S167" s="488"/>
      <c r="T167" s="371"/>
      <c r="U167" s="477"/>
    </row>
    <row r="168" spans="1:21">
      <c r="A168" s="500"/>
      <c r="B168" s="500"/>
      <c r="C168" s="430"/>
      <c r="D168" s="430"/>
      <c r="E168" s="430"/>
      <c r="F168" s="430"/>
      <c r="G168" s="430"/>
      <c r="H168" s="430"/>
      <c r="I168" s="430"/>
      <c r="J168" s="430"/>
      <c r="K168" s="430"/>
      <c r="L168" s="430"/>
      <c r="M168" s="430"/>
      <c r="N168" s="430"/>
      <c r="O168" s="430"/>
      <c r="P168" s="430"/>
      <c r="Q168" s="430"/>
      <c r="R168" s="503"/>
      <c r="S168" s="488"/>
      <c r="T168" s="371"/>
      <c r="U168" s="477"/>
    </row>
    <row r="169" spans="1:21">
      <c r="A169" s="500"/>
      <c r="B169" s="500"/>
      <c r="C169" s="430"/>
      <c r="D169" s="430"/>
      <c r="E169" s="430"/>
      <c r="F169" s="430"/>
      <c r="G169" s="430"/>
      <c r="H169" s="430"/>
      <c r="I169" s="430"/>
      <c r="J169" s="430"/>
      <c r="K169" s="430"/>
      <c r="L169" s="430"/>
      <c r="M169" s="430"/>
      <c r="N169" s="430"/>
      <c r="O169" s="430"/>
      <c r="P169" s="430"/>
      <c r="Q169" s="430"/>
      <c r="R169" s="503"/>
      <c r="S169" s="488"/>
      <c r="T169" s="371"/>
      <c r="U169" s="477"/>
    </row>
    <row r="170" spans="1:21">
      <c r="A170" s="500"/>
      <c r="B170" s="500"/>
      <c r="C170" s="430"/>
      <c r="D170" s="430"/>
      <c r="E170" s="430"/>
      <c r="F170" s="430"/>
      <c r="G170" s="430"/>
      <c r="H170" s="430"/>
      <c r="I170" s="430"/>
      <c r="J170" s="430"/>
      <c r="K170" s="430"/>
      <c r="L170" s="430"/>
      <c r="M170" s="430"/>
      <c r="N170" s="430"/>
      <c r="O170" s="430"/>
      <c r="P170" s="430"/>
      <c r="Q170" s="430"/>
      <c r="R170" s="503"/>
      <c r="S170" s="488"/>
      <c r="T170" s="371"/>
      <c r="U170" s="477"/>
    </row>
    <row r="171" spans="1:21" ht="15.75" thickBot="1">
      <c r="A171" s="501"/>
      <c r="B171" s="501"/>
      <c r="C171" s="504"/>
      <c r="D171" s="504"/>
      <c r="E171" s="504"/>
      <c r="F171" s="504"/>
      <c r="G171" s="504"/>
      <c r="H171" s="504"/>
      <c r="I171" s="504"/>
      <c r="J171" s="504"/>
      <c r="K171" s="504"/>
      <c r="L171" s="504"/>
      <c r="M171" s="504"/>
      <c r="N171" s="504"/>
      <c r="O171" s="504"/>
      <c r="P171" s="504"/>
      <c r="Q171" s="504"/>
      <c r="R171" s="505"/>
      <c r="S171" s="489"/>
      <c r="T171" s="490"/>
      <c r="U171" s="491"/>
    </row>
    <row r="172" spans="1:21">
      <c r="A172" s="145"/>
      <c r="B172" s="145"/>
      <c r="C172" s="145"/>
      <c r="D172" s="145"/>
      <c r="E172" s="145"/>
      <c r="F172" s="145"/>
      <c r="G172" s="145"/>
      <c r="H172" s="145"/>
      <c r="I172" s="145"/>
      <c r="J172" s="145"/>
      <c r="K172" s="145"/>
      <c r="L172" s="145"/>
      <c r="M172" s="145"/>
      <c r="N172" s="145"/>
      <c r="O172" s="145"/>
      <c r="P172" s="145"/>
      <c r="Q172" s="145"/>
      <c r="R172" s="145"/>
      <c r="S172" s="145"/>
      <c r="T172" s="145"/>
      <c r="U172" s="145"/>
    </row>
    <row r="173" spans="1:21">
      <c r="A173" s="145"/>
      <c r="B173" s="145"/>
      <c r="C173" s="145"/>
      <c r="D173" s="145"/>
      <c r="E173" s="145"/>
      <c r="F173" s="145"/>
      <c r="G173" s="145"/>
      <c r="H173" s="145"/>
      <c r="I173" s="145"/>
      <c r="J173" s="145"/>
      <c r="K173" s="145"/>
      <c r="L173" s="145"/>
      <c r="M173" s="145"/>
      <c r="N173" s="145"/>
      <c r="O173" s="145"/>
      <c r="P173" s="145"/>
      <c r="Q173" s="145"/>
      <c r="R173" s="145"/>
      <c r="S173" s="145"/>
      <c r="T173" s="145"/>
      <c r="U173" s="145"/>
    </row>
    <row r="174" spans="1:21">
      <c r="A174" s="145"/>
      <c r="B174" s="145"/>
      <c r="C174" s="145"/>
      <c r="D174" s="145"/>
      <c r="E174" s="145"/>
      <c r="F174" s="145"/>
      <c r="G174" s="145"/>
      <c r="H174" s="145"/>
      <c r="I174" s="145"/>
      <c r="J174" s="145"/>
      <c r="K174" s="145"/>
      <c r="L174" s="145"/>
      <c r="M174" s="145"/>
      <c r="N174" s="145"/>
      <c r="O174" s="145"/>
      <c r="P174" s="145"/>
      <c r="Q174" s="145"/>
      <c r="R174" s="145"/>
      <c r="S174" s="145"/>
      <c r="T174" s="145"/>
      <c r="U174" s="145"/>
    </row>
    <row r="175" spans="1:21">
      <c r="A175" s="145"/>
      <c r="B175" s="145"/>
      <c r="C175" s="145"/>
      <c r="D175" s="145"/>
      <c r="E175" s="145"/>
      <c r="F175" s="145"/>
      <c r="G175" s="145"/>
      <c r="H175" s="145"/>
      <c r="I175" s="145"/>
      <c r="J175" s="145"/>
      <c r="K175" s="145"/>
      <c r="L175" s="145"/>
      <c r="M175" s="145"/>
      <c r="N175" s="145"/>
      <c r="O175" s="145"/>
      <c r="P175" s="145"/>
      <c r="Q175" s="145"/>
      <c r="R175" s="145"/>
      <c r="S175" s="145"/>
      <c r="T175" s="145"/>
      <c r="U175" s="145"/>
    </row>
    <row r="176" spans="1:21">
      <c r="A176" s="145"/>
      <c r="B176" s="145"/>
      <c r="C176" s="145"/>
      <c r="D176" s="145"/>
      <c r="E176" s="145"/>
      <c r="F176" s="145"/>
      <c r="G176" s="145"/>
      <c r="H176" s="145"/>
      <c r="I176" s="145"/>
      <c r="J176" s="145"/>
      <c r="K176" s="145"/>
      <c r="L176" s="145"/>
      <c r="M176" s="145"/>
      <c r="N176" s="145"/>
      <c r="O176" s="145"/>
      <c r="P176" s="145"/>
      <c r="Q176" s="145"/>
      <c r="R176" s="145"/>
      <c r="S176" s="145"/>
      <c r="T176" s="145"/>
      <c r="U176" s="145"/>
    </row>
    <row r="177" spans="1:21">
      <c r="A177" s="145"/>
      <c r="B177" s="145"/>
      <c r="C177" s="145"/>
      <c r="D177" s="145"/>
      <c r="E177" s="145"/>
      <c r="F177" s="145"/>
      <c r="G177" s="145"/>
      <c r="H177" s="145"/>
      <c r="I177" s="145"/>
      <c r="J177" s="145"/>
      <c r="K177" s="145"/>
      <c r="L177" s="145"/>
      <c r="M177" s="145"/>
      <c r="N177" s="145"/>
      <c r="O177" s="145"/>
      <c r="P177" s="145"/>
      <c r="Q177" s="145"/>
      <c r="R177" s="145"/>
      <c r="S177" s="145"/>
      <c r="T177" s="145"/>
      <c r="U177" s="145"/>
    </row>
    <row r="178" spans="1:21">
      <c r="A178" s="145"/>
      <c r="B178" s="145"/>
      <c r="C178" s="145"/>
      <c r="D178" s="145"/>
      <c r="E178" s="145"/>
      <c r="F178" s="145"/>
      <c r="G178" s="145"/>
      <c r="H178" s="145"/>
      <c r="I178" s="145"/>
      <c r="J178" s="145"/>
      <c r="K178" s="145"/>
      <c r="L178" s="145"/>
      <c r="M178" s="145"/>
      <c r="N178" s="145"/>
      <c r="O178" s="145"/>
      <c r="P178" s="145"/>
      <c r="Q178" s="145"/>
      <c r="R178" s="145"/>
      <c r="S178" s="145"/>
      <c r="T178" s="145"/>
      <c r="U178" s="145"/>
    </row>
    <row r="179" spans="1:21">
      <c r="A179" s="145"/>
      <c r="B179" s="145"/>
      <c r="C179" s="145"/>
      <c r="D179" s="145"/>
      <c r="E179" s="145"/>
      <c r="F179" s="145"/>
      <c r="G179" s="145"/>
      <c r="H179" s="145"/>
      <c r="I179" s="145"/>
      <c r="J179" s="145"/>
      <c r="K179" s="145"/>
      <c r="L179" s="145"/>
      <c r="M179" s="145"/>
      <c r="N179" s="145"/>
      <c r="O179" s="145"/>
      <c r="P179" s="145"/>
      <c r="Q179" s="145"/>
      <c r="R179" s="145"/>
      <c r="S179" s="145"/>
      <c r="T179" s="145"/>
      <c r="U179" s="145"/>
    </row>
    <row r="180" spans="1:21">
      <c r="A180" s="145"/>
      <c r="B180" s="145"/>
      <c r="C180" s="145"/>
      <c r="D180" s="145"/>
      <c r="E180" s="145"/>
      <c r="F180" s="145"/>
      <c r="G180" s="145"/>
      <c r="H180" s="145"/>
      <c r="I180" s="145"/>
      <c r="J180" s="145"/>
      <c r="K180" s="145"/>
      <c r="L180" s="145"/>
      <c r="M180" s="145"/>
      <c r="N180" s="145"/>
      <c r="O180" s="145"/>
      <c r="P180" s="145"/>
      <c r="Q180" s="145"/>
      <c r="R180" s="145"/>
      <c r="S180" s="145"/>
      <c r="T180" s="145"/>
      <c r="U180" s="145"/>
    </row>
    <row r="181" spans="1:21">
      <c r="A181" s="145"/>
      <c r="B181" s="145"/>
      <c r="C181" s="145"/>
      <c r="D181" s="145"/>
      <c r="E181" s="145"/>
      <c r="F181" s="145"/>
      <c r="G181" s="145"/>
      <c r="H181" s="145"/>
      <c r="I181" s="145"/>
      <c r="J181" s="145"/>
      <c r="K181" s="145"/>
      <c r="L181" s="145"/>
      <c r="M181" s="145"/>
      <c r="N181" s="145"/>
      <c r="O181" s="145"/>
      <c r="P181" s="145"/>
      <c r="Q181" s="145"/>
      <c r="R181" s="145"/>
      <c r="S181" s="145"/>
      <c r="T181" s="145"/>
      <c r="U181" s="145"/>
    </row>
    <row r="182" spans="1:21">
      <c r="A182" s="145"/>
      <c r="B182" s="145"/>
      <c r="C182" s="145"/>
      <c r="D182" s="145"/>
      <c r="E182" s="145"/>
      <c r="F182" s="145"/>
      <c r="G182" s="145"/>
      <c r="H182" s="145"/>
      <c r="I182" s="145"/>
      <c r="J182" s="145"/>
      <c r="K182" s="145"/>
      <c r="L182" s="145"/>
      <c r="M182" s="145"/>
      <c r="N182" s="145"/>
      <c r="O182" s="145"/>
      <c r="P182" s="145"/>
      <c r="Q182" s="145"/>
      <c r="R182" s="145"/>
      <c r="S182" s="145"/>
      <c r="T182" s="145"/>
      <c r="U182" s="145"/>
    </row>
    <row r="183" spans="1:21">
      <c r="A183" s="145"/>
      <c r="B183" s="145"/>
      <c r="C183" s="145"/>
      <c r="D183" s="145"/>
      <c r="E183" s="145"/>
      <c r="F183" s="145"/>
      <c r="G183" s="145"/>
      <c r="H183" s="145"/>
      <c r="I183" s="145"/>
      <c r="J183" s="145"/>
      <c r="K183" s="145"/>
      <c r="L183" s="145"/>
      <c r="M183" s="145"/>
      <c r="N183" s="145"/>
      <c r="O183" s="145"/>
      <c r="P183" s="145"/>
      <c r="Q183" s="145"/>
      <c r="R183" s="145"/>
      <c r="S183" s="145"/>
      <c r="T183" s="145"/>
      <c r="U183" s="145"/>
    </row>
    <row r="184" spans="1:21">
      <c r="A184" s="145"/>
      <c r="B184" s="145"/>
      <c r="C184" s="145"/>
      <c r="D184" s="145"/>
      <c r="E184" s="145"/>
      <c r="F184" s="145"/>
      <c r="G184" s="145"/>
      <c r="H184" s="145"/>
      <c r="I184" s="145"/>
      <c r="J184" s="145"/>
      <c r="K184" s="145"/>
      <c r="L184" s="145"/>
      <c r="M184" s="145"/>
      <c r="N184" s="145"/>
      <c r="O184" s="145"/>
      <c r="P184" s="145"/>
      <c r="Q184" s="145"/>
      <c r="R184" s="145"/>
      <c r="S184" s="145"/>
      <c r="T184" s="145"/>
      <c r="U184" s="145"/>
    </row>
    <row r="185" spans="1:21">
      <c r="A185" s="145"/>
      <c r="B185" s="145"/>
      <c r="C185" s="145"/>
      <c r="D185" s="145"/>
      <c r="E185" s="145"/>
      <c r="F185" s="145"/>
      <c r="G185" s="145"/>
      <c r="H185" s="145"/>
      <c r="I185" s="145"/>
      <c r="J185" s="145"/>
      <c r="K185" s="145"/>
      <c r="L185" s="145"/>
      <c r="M185" s="145"/>
      <c r="N185" s="145"/>
      <c r="O185" s="145"/>
      <c r="P185" s="145"/>
      <c r="Q185" s="145"/>
      <c r="R185" s="145"/>
      <c r="S185" s="145"/>
      <c r="T185" s="145"/>
      <c r="U185" s="145"/>
    </row>
    <row r="186" spans="1:21">
      <c r="A186" s="145"/>
      <c r="B186" s="145"/>
      <c r="C186" s="145"/>
      <c r="D186" s="145"/>
      <c r="E186" s="145"/>
      <c r="F186" s="145"/>
      <c r="G186" s="145"/>
      <c r="H186" s="145"/>
      <c r="I186" s="145"/>
      <c r="J186" s="145"/>
      <c r="K186" s="145"/>
      <c r="L186" s="145"/>
      <c r="M186" s="145"/>
      <c r="N186" s="145"/>
      <c r="O186" s="145"/>
      <c r="P186" s="145"/>
      <c r="Q186" s="145"/>
      <c r="R186" s="145"/>
      <c r="S186" s="145"/>
      <c r="T186" s="145"/>
      <c r="U186" s="145"/>
    </row>
    <row r="187" spans="1:21">
      <c r="A187" s="145"/>
      <c r="B187" s="145"/>
      <c r="C187" s="145"/>
      <c r="D187" s="145"/>
      <c r="E187" s="145"/>
      <c r="F187" s="145"/>
      <c r="G187" s="145"/>
      <c r="H187" s="145"/>
      <c r="I187" s="145"/>
      <c r="J187" s="145"/>
      <c r="K187" s="145"/>
      <c r="L187" s="145"/>
      <c r="M187" s="145"/>
      <c r="N187" s="145"/>
      <c r="O187" s="145"/>
      <c r="P187" s="145"/>
      <c r="Q187" s="145"/>
      <c r="R187" s="145"/>
      <c r="S187" s="145"/>
      <c r="T187" s="145"/>
      <c r="U187" s="145"/>
    </row>
    <row r="188" spans="1:21">
      <c r="A188" s="145"/>
      <c r="B188" s="145"/>
      <c r="C188" s="145"/>
      <c r="D188" s="145"/>
      <c r="E188" s="145"/>
      <c r="F188" s="145"/>
      <c r="G188" s="145"/>
      <c r="H188" s="145"/>
      <c r="I188" s="145"/>
      <c r="J188" s="145"/>
      <c r="K188" s="145"/>
      <c r="L188" s="145"/>
      <c r="M188" s="145"/>
      <c r="N188" s="145"/>
      <c r="O188" s="145"/>
      <c r="P188" s="145"/>
      <c r="Q188" s="145"/>
      <c r="R188" s="145"/>
      <c r="S188" s="145"/>
      <c r="T188" s="145"/>
      <c r="U188" s="145"/>
    </row>
    <row r="189" spans="1:21">
      <c r="A189" s="145"/>
      <c r="B189" s="145"/>
      <c r="C189" s="145"/>
      <c r="D189" s="145"/>
      <c r="E189" s="145"/>
      <c r="F189" s="145"/>
      <c r="G189" s="145"/>
      <c r="H189" s="145"/>
      <c r="I189" s="145"/>
      <c r="J189" s="145"/>
      <c r="K189" s="145"/>
      <c r="L189" s="145"/>
      <c r="M189" s="145"/>
      <c r="N189" s="145"/>
      <c r="O189" s="145"/>
      <c r="P189" s="145"/>
      <c r="Q189" s="145"/>
      <c r="R189" s="145"/>
      <c r="S189" s="145"/>
      <c r="T189" s="145"/>
      <c r="U189" s="145"/>
    </row>
    <row r="190" spans="1:21">
      <c r="A190" s="145"/>
      <c r="B190" s="145"/>
      <c r="C190" s="145"/>
      <c r="D190" s="145"/>
      <c r="E190" s="145"/>
      <c r="F190" s="145"/>
      <c r="G190" s="145"/>
      <c r="H190" s="145"/>
      <c r="I190" s="145"/>
      <c r="J190" s="145"/>
      <c r="K190" s="145"/>
      <c r="L190" s="145"/>
      <c r="M190" s="145"/>
      <c r="N190" s="145"/>
      <c r="O190" s="145"/>
      <c r="P190" s="145"/>
      <c r="Q190" s="145"/>
      <c r="R190" s="145"/>
      <c r="S190" s="145"/>
      <c r="T190" s="145"/>
      <c r="U190" s="145"/>
    </row>
    <row r="191" spans="1:21">
      <c r="A191" s="145"/>
      <c r="B191" s="145"/>
      <c r="C191" s="145"/>
      <c r="D191" s="145"/>
      <c r="E191" s="145"/>
      <c r="F191" s="145"/>
      <c r="G191" s="145"/>
      <c r="H191" s="145"/>
      <c r="I191" s="145"/>
      <c r="J191" s="145"/>
      <c r="K191" s="145"/>
      <c r="L191" s="145"/>
      <c r="M191" s="145"/>
      <c r="N191" s="145"/>
      <c r="O191" s="145"/>
      <c r="P191" s="145"/>
      <c r="Q191" s="145"/>
      <c r="R191" s="145"/>
      <c r="S191" s="145"/>
      <c r="T191" s="145"/>
      <c r="U191" s="145"/>
    </row>
    <row r="192" spans="1:21">
      <c r="A192" s="145"/>
      <c r="B192" s="145"/>
      <c r="C192" s="145"/>
      <c r="D192" s="145"/>
      <c r="E192" s="145"/>
      <c r="F192" s="145"/>
      <c r="G192" s="145"/>
      <c r="H192" s="145"/>
      <c r="I192" s="145"/>
      <c r="J192" s="145"/>
      <c r="K192" s="145"/>
      <c r="L192" s="145"/>
      <c r="M192" s="145"/>
      <c r="N192" s="145"/>
      <c r="O192" s="145"/>
      <c r="P192" s="145"/>
      <c r="Q192" s="145"/>
      <c r="R192" s="145"/>
      <c r="S192" s="145"/>
      <c r="T192" s="145"/>
      <c r="U192" s="145"/>
    </row>
    <row r="193" spans="1:21">
      <c r="A193" s="145"/>
      <c r="B193" s="145"/>
      <c r="C193" s="145"/>
      <c r="D193" s="145"/>
      <c r="E193" s="145"/>
      <c r="F193" s="145"/>
      <c r="G193" s="145"/>
      <c r="H193" s="145"/>
      <c r="I193" s="145"/>
      <c r="J193" s="145"/>
      <c r="K193" s="145"/>
      <c r="L193" s="145"/>
      <c r="M193" s="145"/>
      <c r="N193" s="145"/>
      <c r="O193" s="145"/>
      <c r="P193" s="145"/>
      <c r="Q193" s="145"/>
      <c r="R193" s="145"/>
      <c r="S193" s="145"/>
      <c r="T193" s="145"/>
      <c r="U193" s="145"/>
    </row>
    <row r="194" spans="1:21">
      <c r="A194" s="145"/>
      <c r="B194" s="145"/>
      <c r="C194" s="145"/>
      <c r="D194" s="145"/>
      <c r="E194" s="145"/>
      <c r="F194" s="145"/>
      <c r="G194" s="145"/>
      <c r="H194" s="145"/>
      <c r="I194" s="145"/>
      <c r="J194" s="145"/>
      <c r="K194" s="145"/>
      <c r="L194" s="145"/>
      <c r="M194" s="145"/>
      <c r="N194" s="145"/>
      <c r="O194" s="145"/>
      <c r="P194" s="145"/>
      <c r="Q194" s="145"/>
      <c r="R194" s="145"/>
      <c r="S194" s="145"/>
      <c r="T194" s="145"/>
      <c r="U194" s="145"/>
    </row>
    <row r="195" spans="1:21">
      <c r="A195" s="145"/>
      <c r="B195" s="145"/>
      <c r="C195" s="145"/>
      <c r="D195" s="145"/>
      <c r="E195" s="145"/>
      <c r="F195" s="145"/>
      <c r="G195" s="145"/>
      <c r="H195" s="145"/>
      <c r="I195" s="145"/>
      <c r="J195" s="145"/>
      <c r="K195" s="145"/>
      <c r="L195" s="145"/>
      <c r="M195" s="145"/>
      <c r="N195" s="145"/>
      <c r="O195" s="145"/>
      <c r="P195" s="145"/>
      <c r="Q195" s="145"/>
      <c r="R195" s="145"/>
      <c r="S195" s="145"/>
      <c r="T195" s="145"/>
      <c r="U195" s="145"/>
    </row>
    <row r="196" spans="1:21">
      <c r="A196" s="145"/>
      <c r="B196" s="145"/>
      <c r="C196" s="145"/>
      <c r="D196" s="145"/>
      <c r="E196" s="145"/>
      <c r="F196" s="145"/>
      <c r="G196" s="145"/>
      <c r="H196" s="145"/>
      <c r="I196" s="145"/>
      <c r="J196" s="145"/>
      <c r="K196" s="145"/>
      <c r="L196" s="145"/>
      <c r="M196" s="145"/>
      <c r="N196" s="145"/>
      <c r="O196" s="145"/>
      <c r="P196" s="145"/>
      <c r="Q196" s="145"/>
      <c r="R196" s="145"/>
      <c r="S196" s="145"/>
      <c r="T196" s="145"/>
      <c r="U196" s="145"/>
    </row>
    <row r="197" spans="1:21">
      <c r="A197" s="145"/>
      <c r="B197" s="145"/>
      <c r="C197" s="145"/>
      <c r="D197" s="145"/>
      <c r="E197" s="145"/>
      <c r="F197" s="145"/>
      <c r="G197" s="145"/>
      <c r="H197" s="145"/>
      <c r="I197" s="145"/>
      <c r="J197" s="145"/>
      <c r="K197" s="145"/>
      <c r="L197" s="145"/>
      <c r="M197" s="145"/>
      <c r="N197" s="145"/>
      <c r="O197" s="145"/>
      <c r="P197" s="145"/>
      <c r="Q197" s="145"/>
      <c r="R197" s="145"/>
      <c r="S197" s="145"/>
      <c r="T197" s="145"/>
      <c r="U197" s="145"/>
    </row>
    <row r="198" spans="1:21">
      <c r="A198" s="145"/>
      <c r="B198" s="145"/>
      <c r="C198" s="145"/>
      <c r="D198" s="145"/>
      <c r="E198" s="145"/>
      <c r="F198" s="145"/>
      <c r="G198" s="145"/>
      <c r="H198" s="145"/>
      <c r="I198" s="145"/>
      <c r="J198" s="145"/>
      <c r="K198" s="145"/>
      <c r="L198" s="145"/>
      <c r="M198" s="145"/>
      <c r="N198" s="145"/>
      <c r="O198" s="145"/>
      <c r="P198" s="145"/>
      <c r="Q198" s="145"/>
      <c r="R198" s="145"/>
      <c r="S198" s="145"/>
      <c r="T198" s="145"/>
      <c r="U198" s="145"/>
    </row>
  </sheetData>
  <autoFilter ref="A15:U171" xr:uid="{0BF5328D-7FC2-4B12-A29F-6CDDF3BCB79C}">
    <filterColumn colId="2" showButton="0"/>
    <filterColumn colId="16" showButton="0"/>
  </autoFilter>
  <mergeCells count="437">
    <mergeCell ref="A157:U157"/>
    <mergeCell ref="A158:R158"/>
    <mergeCell ref="S158:U158"/>
    <mergeCell ref="A159:B159"/>
    <mergeCell ref="C159:D159"/>
    <mergeCell ref="Q159:R159"/>
    <mergeCell ref="S159:U171"/>
    <mergeCell ref="A160:A163"/>
    <mergeCell ref="B160:B163"/>
    <mergeCell ref="C160:D160"/>
    <mergeCell ref="A164:R164"/>
    <mergeCell ref="A165:B171"/>
    <mergeCell ref="C165:R171"/>
    <mergeCell ref="Q160:R160"/>
    <mergeCell ref="C161:D161"/>
    <mergeCell ref="Q161:R161"/>
    <mergeCell ref="C162:D162"/>
    <mergeCell ref="Q162:R162"/>
    <mergeCell ref="C163:D163"/>
    <mergeCell ref="Q163:R163"/>
    <mergeCell ref="A155:D155"/>
    <mergeCell ref="E155:R155"/>
    <mergeCell ref="S155:U155"/>
    <mergeCell ref="A156:D156"/>
    <mergeCell ref="E156:R156"/>
    <mergeCell ref="S156:U156"/>
    <mergeCell ref="A152:U152"/>
    <mergeCell ref="A153:D153"/>
    <mergeCell ref="E153:R153"/>
    <mergeCell ref="S153:U153"/>
    <mergeCell ref="A154:D154"/>
    <mergeCell ref="E154:R154"/>
    <mergeCell ref="S154:U154"/>
    <mergeCell ref="T148:T149"/>
    <mergeCell ref="U148:U149"/>
    <mergeCell ref="A150:D150"/>
    <mergeCell ref="Q150:R151"/>
    <mergeCell ref="S150:U151"/>
    <mergeCell ref="A151:D151"/>
    <mergeCell ref="T144:T145"/>
    <mergeCell ref="U144:U145"/>
    <mergeCell ref="B146:B149"/>
    <mergeCell ref="C146:C147"/>
    <mergeCell ref="Q146:Q147"/>
    <mergeCell ref="S146:S147"/>
    <mergeCell ref="T146:T147"/>
    <mergeCell ref="U146:U147"/>
    <mergeCell ref="C148:C149"/>
    <mergeCell ref="E148:P148"/>
    <mergeCell ref="A144:A149"/>
    <mergeCell ref="B144:B145"/>
    <mergeCell ref="C144:C145"/>
    <mergeCell ref="Q144:Q145"/>
    <mergeCell ref="R144:R149"/>
    <mergeCell ref="S144:S145"/>
    <mergeCell ref="Q148:Q149"/>
    <mergeCell ref="S148:S149"/>
    <mergeCell ref="C141:C142"/>
    <mergeCell ref="Q141:Q142"/>
    <mergeCell ref="S141:S142"/>
    <mergeCell ref="T141:T142"/>
    <mergeCell ref="U141:U142"/>
    <mergeCell ref="A143:U143"/>
    <mergeCell ref="A138:U138"/>
    <mergeCell ref="A139:A142"/>
    <mergeCell ref="B139:B140"/>
    <mergeCell ref="C139:C140"/>
    <mergeCell ref="Q139:Q140"/>
    <mergeCell ref="R139:R142"/>
    <mergeCell ref="S139:S140"/>
    <mergeCell ref="T139:T140"/>
    <mergeCell ref="U139:U140"/>
    <mergeCell ref="B141:B142"/>
    <mergeCell ref="A135:U135"/>
    <mergeCell ref="A136:A137"/>
    <mergeCell ref="B136:B137"/>
    <mergeCell ref="C136:C137"/>
    <mergeCell ref="Q136:Q137"/>
    <mergeCell ref="R136:R137"/>
    <mergeCell ref="S136:S137"/>
    <mergeCell ref="T136:T137"/>
    <mergeCell ref="U136:U137"/>
    <mergeCell ref="U131:U132"/>
    <mergeCell ref="C133:C134"/>
    <mergeCell ref="Q133:Q134"/>
    <mergeCell ref="S133:S134"/>
    <mergeCell ref="T133:T134"/>
    <mergeCell ref="U133:U134"/>
    <mergeCell ref="T128:T129"/>
    <mergeCell ref="U128:U129"/>
    <mergeCell ref="A130:U130"/>
    <mergeCell ref="A131:A134"/>
    <mergeCell ref="B131:B134"/>
    <mergeCell ref="C131:C132"/>
    <mergeCell ref="Q131:Q132"/>
    <mergeCell ref="R131:R134"/>
    <mergeCell ref="S131:S132"/>
    <mergeCell ref="T131:T132"/>
    <mergeCell ref="A128:A129"/>
    <mergeCell ref="B128:B129"/>
    <mergeCell ref="C128:C129"/>
    <mergeCell ref="Q128:Q129"/>
    <mergeCell ref="R128:R129"/>
    <mergeCell ref="S128:S129"/>
    <mergeCell ref="A127:U127"/>
    <mergeCell ref="S121:S122"/>
    <mergeCell ref="T121:T122"/>
    <mergeCell ref="U121:U122"/>
    <mergeCell ref="C123:C124"/>
    <mergeCell ref="Q123:Q124"/>
    <mergeCell ref="S123:S124"/>
    <mergeCell ref="T123:T124"/>
    <mergeCell ref="U123:U124"/>
    <mergeCell ref="U114:U115"/>
    <mergeCell ref="C116:C117"/>
    <mergeCell ref="Q116:Q117"/>
    <mergeCell ref="S116:S117"/>
    <mergeCell ref="T116:T117"/>
    <mergeCell ref="U116:U117"/>
    <mergeCell ref="A118:U118"/>
    <mergeCell ref="A119:A126"/>
    <mergeCell ref="B119:B126"/>
    <mergeCell ref="C119:C120"/>
    <mergeCell ref="Q119:Q120"/>
    <mergeCell ref="S119:S120"/>
    <mergeCell ref="T119:T120"/>
    <mergeCell ref="U119:U120"/>
    <mergeCell ref="C121:C122"/>
    <mergeCell ref="Q121:Q122"/>
    <mergeCell ref="C125:C126"/>
    <mergeCell ref="Q125:Q126"/>
    <mergeCell ref="S125:S126"/>
    <mergeCell ref="T125:T126"/>
    <mergeCell ref="U125:U126"/>
    <mergeCell ref="T105:T106"/>
    <mergeCell ref="U105:U106"/>
    <mergeCell ref="C107:C108"/>
    <mergeCell ref="Q107:Q108"/>
    <mergeCell ref="U110:U111"/>
    <mergeCell ref="C112:C113"/>
    <mergeCell ref="Q112:Q113"/>
    <mergeCell ref="S112:S113"/>
    <mergeCell ref="T112:T113"/>
    <mergeCell ref="U112:U113"/>
    <mergeCell ref="S107:S108"/>
    <mergeCell ref="T107:T108"/>
    <mergeCell ref="U107:U108"/>
    <mergeCell ref="A109:U109"/>
    <mergeCell ref="A110:A117"/>
    <mergeCell ref="B110:B117"/>
    <mergeCell ref="C110:C111"/>
    <mergeCell ref="Q110:Q111"/>
    <mergeCell ref="S110:S111"/>
    <mergeCell ref="T110:T111"/>
    <mergeCell ref="C114:C115"/>
    <mergeCell ref="Q114:Q115"/>
    <mergeCell ref="S114:S115"/>
    <mergeCell ref="T114:T115"/>
    <mergeCell ref="T99:T100"/>
    <mergeCell ref="U99:U100"/>
    <mergeCell ref="C101:C102"/>
    <mergeCell ref="Q101:Q102"/>
    <mergeCell ref="R101:R102"/>
    <mergeCell ref="S101:S102"/>
    <mergeCell ref="T101:T102"/>
    <mergeCell ref="U101:U102"/>
    <mergeCell ref="A99:A108"/>
    <mergeCell ref="B99:B108"/>
    <mergeCell ref="C99:C100"/>
    <mergeCell ref="Q99:Q100"/>
    <mergeCell ref="R99:R100"/>
    <mergeCell ref="S99:S100"/>
    <mergeCell ref="C103:C104"/>
    <mergeCell ref="Q103:Q104"/>
    <mergeCell ref="R103:R104"/>
    <mergeCell ref="S103:S104"/>
    <mergeCell ref="T103:T104"/>
    <mergeCell ref="U103:U104"/>
    <mergeCell ref="C105:C106"/>
    <mergeCell ref="Q105:Q106"/>
    <mergeCell ref="R105:R108"/>
    <mergeCell ref="S105:S106"/>
    <mergeCell ref="C96:C97"/>
    <mergeCell ref="Q96:Q97"/>
    <mergeCell ref="S96:S97"/>
    <mergeCell ref="T96:T97"/>
    <mergeCell ref="U96:U97"/>
    <mergeCell ref="A98:U98"/>
    <mergeCell ref="C92:C93"/>
    <mergeCell ref="Q92:Q93"/>
    <mergeCell ref="S92:S93"/>
    <mergeCell ref="T92:T93"/>
    <mergeCell ref="U92:U93"/>
    <mergeCell ref="C94:C95"/>
    <mergeCell ref="Q94:Q95"/>
    <mergeCell ref="S94:S95"/>
    <mergeCell ref="T94:T95"/>
    <mergeCell ref="U94:U95"/>
    <mergeCell ref="C88:C89"/>
    <mergeCell ref="Q88:Q89"/>
    <mergeCell ref="S88:S89"/>
    <mergeCell ref="T88:T89"/>
    <mergeCell ref="U88:U89"/>
    <mergeCell ref="C90:C91"/>
    <mergeCell ref="Q90:Q91"/>
    <mergeCell ref="S90:S91"/>
    <mergeCell ref="T90:T91"/>
    <mergeCell ref="U90:U91"/>
    <mergeCell ref="C79:C80"/>
    <mergeCell ref="Q79:Q80"/>
    <mergeCell ref="S79:S80"/>
    <mergeCell ref="T79:T80"/>
    <mergeCell ref="U79:U80"/>
    <mergeCell ref="A81:U81"/>
    <mergeCell ref="A82:A97"/>
    <mergeCell ref="B82:B97"/>
    <mergeCell ref="C82:C83"/>
    <mergeCell ref="Q82:Q83"/>
    <mergeCell ref="R82:R89"/>
    <mergeCell ref="S82:S83"/>
    <mergeCell ref="T82:T83"/>
    <mergeCell ref="U82:U83"/>
    <mergeCell ref="C84:C85"/>
    <mergeCell ref="Q84:Q85"/>
    <mergeCell ref="S84:S85"/>
    <mergeCell ref="T84:T85"/>
    <mergeCell ref="U84:U85"/>
    <mergeCell ref="C86:C87"/>
    <mergeCell ref="Q86:Q87"/>
    <mergeCell ref="S86:S87"/>
    <mergeCell ref="T86:T87"/>
    <mergeCell ref="U86:U87"/>
    <mergeCell ref="A70:U70"/>
    <mergeCell ref="A71:A80"/>
    <mergeCell ref="B71:B80"/>
    <mergeCell ref="C71:C72"/>
    <mergeCell ref="Q71:Q72"/>
    <mergeCell ref="R71:R80"/>
    <mergeCell ref="S71:S72"/>
    <mergeCell ref="T71:T72"/>
    <mergeCell ref="U71:U72"/>
    <mergeCell ref="C73:C74"/>
    <mergeCell ref="Q73:Q74"/>
    <mergeCell ref="S73:S74"/>
    <mergeCell ref="T73:T74"/>
    <mergeCell ref="U73:U74"/>
    <mergeCell ref="C75:C76"/>
    <mergeCell ref="Q75:Q76"/>
    <mergeCell ref="S75:S76"/>
    <mergeCell ref="T75:T76"/>
    <mergeCell ref="U75:U76"/>
    <mergeCell ref="C77:C78"/>
    <mergeCell ref="Q77:Q78"/>
    <mergeCell ref="S77:S78"/>
    <mergeCell ref="T77:T78"/>
    <mergeCell ref="U77:U78"/>
    <mergeCell ref="T64:T65"/>
    <mergeCell ref="U64:U65"/>
    <mergeCell ref="C66:C67"/>
    <mergeCell ref="Q66:Q67"/>
    <mergeCell ref="S66:S67"/>
    <mergeCell ref="T66:T67"/>
    <mergeCell ref="U66:U67"/>
    <mergeCell ref="C68:C69"/>
    <mergeCell ref="Q68:Q69"/>
    <mergeCell ref="S68:S69"/>
    <mergeCell ref="T68:T69"/>
    <mergeCell ref="U68:U69"/>
    <mergeCell ref="T58:T59"/>
    <mergeCell ref="U58:U59"/>
    <mergeCell ref="C60:C61"/>
    <mergeCell ref="Q60:Q61"/>
    <mergeCell ref="S60:S61"/>
    <mergeCell ref="T60:T61"/>
    <mergeCell ref="U60:U61"/>
    <mergeCell ref="C62:C63"/>
    <mergeCell ref="Q62:Q63"/>
    <mergeCell ref="S62:S63"/>
    <mergeCell ref="T62:T63"/>
    <mergeCell ref="U62:U63"/>
    <mergeCell ref="T52:T55"/>
    <mergeCell ref="U52:U55"/>
    <mergeCell ref="C54:C55"/>
    <mergeCell ref="C56:C57"/>
    <mergeCell ref="Q56:Q57"/>
    <mergeCell ref="S56:S57"/>
    <mergeCell ref="T56:T57"/>
    <mergeCell ref="U56:U57"/>
    <mergeCell ref="T48:T49"/>
    <mergeCell ref="U48:U49"/>
    <mergeCell ref="C50:C51"/>
    <mergeCell ref="Q50:Q51"/>
    <mergeCell ref="S50:S51"/>
    <mergeCell ref="T50:T51"/>
    <mergeCell ref="U50:U51"/>
    <mergeCell ref="A48:A69"/>
    <mergeCell ref="B48:B69"/>
    <mergeCell ref="C48:C49"/>
    <mergeCell ref="Q48:Q49"/>
    <mergeCell ref="R48:R69"/>
    <mergeCell ref="S48:S49"/>
    <mergeCell ref="C52:C53"/>
    <mergeCell ref="Q52:Q55"/>
    <mergeCell ref="S52:S55"/>
    <mergeCell ref="C58:C59"/>
    <mergeCell ref="Q58:Q59"/>
    <mergeCell ref="S58:S59"/>
    <mergeCell ref="C64:C65"/>
    <mergeCell ref="Q64:Q65"/>
    <mergeCell ref="S64:S65"/>
    <mergeCell ref="A47:U47"/>
    <mergeCell ref="C41:C42"/>
    <mergeCell ref="Q41:Q42"/>
    <mergeCell ref="S41:S42"/>
    <mergeCell ref="T41:T42"/>
    <mergeCell ref="U41:U42"/>
    <mergeCell ref="C43:C44"/>
    <mergeCell ref="Q43:Q44"/>
    <mergeCell ref="S43:S44"/>
    <mergeCell ref="T43:T44"/>
    <mergeCell ref="U43:U44"/>
    <mergeCell ref="A38:U38"/>
    <mergeCell ref="A39:A46"/>
    <mergeCell ref="B39:B46"/>
    <mergeCell ref="C39:C40"/>
    <mergeCell ref="Q39:Q40"/>
    <mergeCell ref="R39:R46"/>
    <mergeCell ref="S39:S40"/>
    <mergeCell ref="T39:T40"/>
    <mergeCell ref="U39:U40"/>
    <mergeCell ref="C45:C46"/>
    <mergeCell ref="Q45:Q46"/>
    <mergeCell ref="S45:S46"/>
    <mergeCell ref="T45:T46"/>
    <mergeCell ref="U45:U46"/>
    <mergeCell ref="T33:T34"/>
    <mergeCell ref="U33:U34"/>
    <mergeCell ref="A35:U35"/>
    <mergeCell ref="A36:A37"/>
    <mergeCell ref="B36:B37"/>
    <mergeCell ref="C36:C37"/>
    <mergeCell ref="Q36:Q37"/>
    <mergeCell ref="R36:R37"/>
    <mergeCell ref="S36:S37"/>
    <mergeCell ref="T36:T37"/>
    <mergeCell ref="A33:A34"/>
    <mergeCell ref="B33:B34"/>
    <mergeCell ref="C33:C34"/>
    <mergeCell ref="Q33:Q34"/>
    <mergeCell ref="R33:R34"/>
    <mergeCell ref="S33:S34"/>
    <mergeCell ref="U36:U37"/>
    <mergeCell ref="A30:U30"/>
    <mergeCell ref="A31:A32"/>
    <mergeCell ref="B31:B32"/>
    <mergeCell ref="C31:C32"/>
    <mergeCell ref="Q31:Q32"/>
    <mergeCell ref="R31:R32"/>
    <mergeCell ref="S31:S32"/>
    <mergeCell ref="T31:T32"/>
    <mergeCell ref="U31:U32"/>
    <mergeCell ref="U26:U27"/>
    <mergeCell ref="B28:B29"/>
    <mergeCell ref="C28:C29"/>
    <mergeCell ref="Q28:Q29"/>
    <mergeCell ref="R28:R29"/>
    <mergeCell ref="S28:S29"/>
    <mergeCell ref="T28:T29"/>
    <mergeCell ref="U28:U29"/>
    <mergeCell ref="B26:B27"/>
    <mergeCell ref="C26:C27"/>
    <mergeCell ref="Q26:Q27"/>
    <mergeCell ref="R26:R27"/>
    <mergeCell ref="S26:S27"/>
    <mergeCell ref="T26:T27"/>
    <mergeCell ref="U22:U23"/>
    <mergeCell ref="B24:B25"/>
    <mergeCell ref="C24:C25"/>
    <mergeCell ref="Q24:Q25"/>
    <mergeCell ref="R24:R25"/>
    <mergeCell ref="S24:S25"/>
    <mergeCell ref="T24:T25"/>
    <mergeCell ref="U24:U25"/>
    <mergeCell ref="B22:B23"/>
    <mergeCell ref="C22:C23"/>
    <mergeCell ref="Q22:Q23"/>
    <mergeCell ref="R22:R23"/>
    <mergeCell ref="S22:S23"/>
    <mergeCell ref="T22:T23"/>
    <mergeCell ref="U18:U19"/>
    <mergeCell ref="B20:B21"/>
    <mergeCell ref="C20:C21"/>
    <mergeCell ref="Q20:Q21"/>
    <mergeCell ref="R20:R21"/>
    <mergeCell ref="S20:S21"/>
    <mergeCell ref="T20:T21"/>
    <mergeCell ref="U20:U21"/>
    <mergeCell ref="U14:U16"/>
    <mergeCell ref="E16:P16"/>
    <mergeCell ref="A17:U17"/>
    <mergeCell ref="A18:A29"/>
    <mergeCell ref="B18:B19"/>
    <mergeCell ref="C18:C19"/>
    <mergeCell ref="Q18:Q19"/>
    <mergeCell ref="R18:R19"/>
    <mergeCell ref="S18:S19"/>
    <mergeCell ref="T18:T19"/>
    <mergeCell ref="N14:N15"/>
    <mergeCell ref="O14:O15"/>
    <mergeCell ref="P14:P15"/>
    <mergeCell ref="Q14:R16"/>
    <mergeCell ref="S14:S16"/>
    <mergeCell ref="T14:T16"/>
    <mergeCell ref="H14:H15"/>
    <mergeCell ref="I14:I15"/>
    <mergeCell ref="J14:J15"/>
    <mergeCell ref="K14:K15"/>
    <mergeCell ref="L14:L15"/>
    <mergeCell ref="M14:M15"/>
    <mergeCell ref="A14:A16"/>
    <mergeCell ref="B14:B16"/>
    <mergeCell ref="C14:D16"/>
    <mergeCell ref="E14:E15"/>
    <mergeCell ref="F14:F15"/>
    <mergeCell ref="G14:G15"/>
    <mergeCell ref="A9:U9"/>
    <mergeCell ref="A10:U10"/>
    <mergeCell ref="A11:U11"/>
    <mergeCell ref="A12:U12"/>
    <mergeCell ref="A13:D13"/>
    <mergeCell ref="E13:U13"/>
    <mergeCell ref="A1:U2"/>
    <mergeCell ref="A3:U3"/>
    <mergeCell ref="A4:U4"/>
    <mergeCell ref="A6:U6"/>
    <mergeCell ref="A7:U7"/>
    <mergeCell ref="A8:U8"/>
  </mergeCells>
  <conditionalFormatting sqref="E28 E21:F21 H21:P21 F29:P29 E90:F90 J90:L90 N90:P90 E91:P91">
    <cfRule type="cellIs" dxfId="208" priority="90" stopIfTrue="1" operator="between">
      <formula>1</formula>
      <formula>20</formula>
    </cfRule>
  </conditionalFormatting>
  <conditionalFormatting sqref="E33">
    <cfRule type="cellIs" dxfId="207" priority="22" stopIfTrue="1" operator="between">
      <formula>1</formula>
      <formula>20</formula>
    </cfRule>
  </conditionalFormatting>
  <conditionalFormatting sqref="E19:F19 H19:P19">
    <cfRule type="cellIs" dxfId="206" priority="2" stopIfTrue="1" operator="between">
      <formula>1</formula>
      <formula>20</formula>
    </cfRule>
  </conditionalFormatting>
  <conditionalFormatting sqref="E20:F20">
    <cfRule type="cellIs" dxfId="205" priority="8" stopIfTrue="1" operator="between">
      <formula>1</formula>
      <formula>20</formula>
    </cfRule>
  </conditionalFormatting>
  <conditionalFormatting sqref="E125:F125">
    <cfRule type="cellIs" dxfId="204" priority="100" stopIfTrue="1" operator="between">
      <formula>1</formula>
      <formula>20</formula>
    </cfRule>
  </conditionalFormatting>
  <conditionalFormatting sqref="E26:G26 I26 K26:P26">
    <cfRule type="cellIs" dxfId="203" priority="9" stopIfTrue="1" operator="between">
      <formula>1</formula>
      <formula>20</formula>
    </cfRule>
  </conditionalFormatting>
  <conditionalFormatting sqref="E28:G28 I28 K28:P28">
    <cfRule type="cellIs" dxfId="202" priority="29" stopIfTrue="1" operator="between">
      <formula>1</formula>
      <formula>20</formula>
    </cfRule>
  </conditionalFormatting>
  <conditionalFormatting sqref="E119:G119">
    <cfRule type="cellIs" dxfId="201" priority="38" stopIfTrue="1" operator="between">
      <formula>1</formula>
      <formula>20</formula>
    </cfRule>
  </conditionalFormatting>
  <conditionalFormatting sqref="E121:G121">
    <cfRule type="cellIs" dxfId="200" priority="98" stopIfTrue="1" operator="between">
      <formula>1</formula>
      <formula>20</formula>
    </cfRule>
  </conditionalFormatting>
  <conditionalFormatting sqref="E123:G123">
    <cfRule type="cellIs" dxfId="199" priority="13" stopIfTrue="1" operator="between">
      <formula>1</formula>
      <formula>20</formula>
    </cfRule>
  </conditionalFormatting>
  <conditionalFormatting sqref="E52:H53">
    <cfRule type="cellIs" dxfId="198" priority="58" stopIfTrue="1" operator="between">
      <formula>1</formula>
      <formula>20</formula>
    </cfRule>
  </conditionalFormatting>
  <conditionalFormatting sqref="E79:H79 N79:P79">
    <cfRule type="cellIs" dxfId="197" priority="72" stopIfTrue="1" operator="between">
      <formula>1</formula>
      <formula>20</formula>
    </cfRule>
  </conditionalFormatting>
  <conditionalFormatting sqref="E80:H80 J80:P80">
    <cfRule type="cellIs" dxfId="196" priority="73" stopIfTrue="1" operator="between">
      <formula>1</formula>
      <formula>20</formula>
    </cfRule>
  </conditionalFormatting>
  <conditionalFormatting sqref="E105:H105">
    <cfRule type="cellIs" dxfId="195" priority="112" stopIfTrue="1" operator="between">
      <formula>1</formula>
      <formula>20</formula>
    </cfRule>
  </conditionalFormatting>
  <conditionalFormatting sqref="E18:I18">
    <cfRule type="cellIs" dxfId="194" priority="1" stopIfTrue="1" operator="between">
      <formula>1</formula>
      <formula>20</formula>
    </cfRule>
  </conditionalFormatting>
  <conditionalFormatting sqref="E22:I22">
    <cfRule type="cellIs" dxfId="193" priority="142" stopIfTrue="1" operator="between">
      <formula>1</formula>
      <formula>20</formula>
    </cfRule>
  </conditionalFormatting>
  <conditionalFormatting sqref="E58:I58">
    <cfRule type="cellIs" dxfId="192" priority="35" stopIfTrue="1" operator="between">
      <formula>1</formula>
      <formula>20</formula>
    </cfRule>
  </conditionalFormatting>
  <conditionalFormatting sqref="E66:I66">
    <cfRule type="cellIs" dxfId="191" priority="33" stopIfTrue="1" operator="between">
      <formula>1</formula>
      <formula>20</formula>
    </cfRule>
  </conditionalFormatting>
  <conditionalFormatting sqref="E99:I99">
    <cfRule type="cellIs" dxfId="190" priority="107" stopIfTrue="1" operator="between">
      <formula>1</formula>
      <formula>20</formula>
    </cfRule>
  </conditionalFormatting>
  <conditionalFormatting sqref="E103:I103">
    <cfRule type="cellIs" dxfId="189" priority="116" stopIfTrue="1" operator="between">
      <formula>1</formula>
      <formula>20</formula>
    </cfRule>
  </conditionalFormatting>
  <conditionalFormatting sqref="E54:K54 M54:P54">
    <cfRule type="cellIs" dxfId="188" priority="59" stopIfTrue="1" operator="between">
      <formula>1</formula>
      <formula>20</formula>
    </cfRule>
  </conditionalFormatting>
  <conditionalFormatting sqref="E94:K94 M94:P94 E95:P95 E96:K96 N96:P96 E97:P97">
    <cfRule type="cellIs" dxfId="187" priority="92" stopIfTrue="1" operator="between">
      <formula>1</formula>
      <formula>20</formula>
    </cfRule>
  </conditionalFormatting>
  <conditionalFormatting sqref="E92:L92 N92:P92 E93:P93">
    <cfRule type="cellIs" dxfId="186" priority="103" stopIfTrue="1" operator="between">
      <formula>1</formula>
      <formula>20</formula>
    </cfRule>
  </conditionalFormatting>
  <conditionalFormatting sqref="E110:L110">
    <cfRule type="cellIs" dxfId="185" priority="26" stopIfTrue="1" operator="between">
      <formula>1</formula>
      <formula>20</formula>
    </cfRule>
  </conditionalFormatting>
  <conditionalFormatting sqref="E112:L112">
    <cfRule type="cellIs" dxfId="184" priority="105" stopIfTrue="1" operator="between">
      <formula>1</formula>
      <formula>20</formula>
    </cfRule>
  </conditionalFormatting>
  <conditionalFormatting sqref="E114:L114">
    <cfRule type="cellIs" dxfId="183" priority="114" stopIfTrue="1" operator="between">
      <formula>1</formula>
      <formula>20</formula>
    </cfRule>
  </conditionalFormatting>
  <conditionalFormatting sqref="E43:N43">
    <cfRule type="cellIs" dxfId="182" priority="37" stopIfTrue="1" operator="between">
      <formula>1</formula>
      <formula>20</formula>
    </cfRule>
  </conditionalFormatting>
  <conditionalFormatting sqref="E139:O139">
    <cfRule type="cellIs" dxfId="181" priority="195" stopIfTrue="1" operator="between">
      <formula>1</formula>
      <formula>20</formula>
    </cfRule>
  </conditionalFormatting>
  <conditionalFormatting sqref="E141:O141">
    <cfRule type="cellIs" dxfId="180" priority="65" stopIfTrue="1" operator="between">
      <formula>1</formula>
      <formula>20</formula>
    </cfRule>
  </conditionalFormatting>
  <conditionalFormatting sqref="E23:P23">
    <cfRule type="cellIs" dxfId="179" priority="143" stopIfTrue="1" operator="between">
      <formula>1</formula>
      <formula>20</formula>
    </cfRule>
  </conditionalFormatting>
  <conditionalFormatting sqref="E25:P25 E27:P27">
    <cfRule type="cellIs" dxfId="178" priority="148" stopIfTrue="1" operator="between">
      <formula>1</formula>
      <formula>20</formula>
    </cfRule>
  </conditionalFormatting>
  <conditionalFormatting sqref="E32:P32 E34:P34">
    <cfRule type="cellIs" dxfId="177" priority="160" stopIfTrue="1" operator="between">
      <formula>1</formula>
      <formula>20</formula>
    </cfRule>
  </conditionalFormatting>
  <conditionalFormatting sqref="E40:P40">
    <cfRule type="cellIs" dxfId="176" priority="139" stopIfTrue="1" operator="between">
      <formula>1</formula>
      <formula>20</formula>
    </cfRule>
  </conditionalFormatting>
  <conditionalFormatting sqref="E42:P42">
    <cfRule type="cellIs" dxfId="175" priority="140" stopIfTrue="1" operator="between">
      <formula>1</formula>
      <formula>20</formula>
    </cfRule>
  </conditionalFormatting>
  <conditionalFormatting sqref="E44:P44">
    <cfRule type="cellIs" dxfId="174" priority="138" stopIfTrue="1" operator="between">
      <formula>1</formula>
      <formula>20</formula>
    </cfRule>
  </conditionalFormatting>
  <conditionalFormatting sqref="E46:P46">
    <cfRule type="cellIs" dxfId="173" priority="88" stopIfTrue="1" operator="between">
      <formula>1</formula>
      <formula>20</formula>
    </cfRule>
  </conditionalFormatting>
  <conditionalFormatting sqref="E48:P48">
    <cfRule type="cellIs" dxfId="172" priority="189" stopIfTrue="1" operator="between">
      <formula>1</formula>
      <formula>20</formula>
    </cfRule>
  </conditionalFormatting>
  <conditionalFormatting sqref="E55:P57">
    <cfRule type="cellIs" dxfId="171" priority="52" stopIfTrue="1" operator="between">
      <formula>1</formula>
      <formula>20</formula>
    </cfRule>
  </conditionalFormatting>
  <conditionalFormatting sqref="E59:P59 E62:K63 E64:H64">
    <cfRule type="cellIs" dxfId="170" priority="191" stopIfTrue="1" operator="between">
      <formula>1</formula>
      <formula>20</formula>
    </cfRule>
  </conditionalFormatting>
  <conditionalFormatting sqref="E60:P60">
    <cfRule type="cellIs" dxfId="169" priority="16" stopIfTrue="1" operator="between">
      <formula>1</formula>
      <formula>20</formula>
    </cfRule>
  </conditionalFormatting>
  <conditionalFormatting sqref="E61:P61">
    <cfRule type="cellIs" dxfId="168" priority="17" stopIfTrue="1" operator="between">
      <formula>1</formula>
      <formula>20</formula>
    </cfRule>
  </conditionalFormatting>
  <conditionalFormatting sqref="E67:P67">
    <cfRule type="cellIs" dxfId="167" priority="55" stopIfTrue="1" operator="between">
      <formula>1</formula>
      <formula>20</formula>
    </cfRule>
  </conditionalFormatting>
  <conditionalFormatting sqref="E69:P69">
    <cfRule type="cellIs" dxfId="166" priority="192" stopIfTrue="1" operator="between">
      <formula>1</formula>
      <formula>20</formula>
    </cfRule>
  </conditionalFormatting>
  <conditionalFormatting sqref="E72:P72">
    <cfRule type="cellIs" dxfId="165" priority="82" stopIfTrue="1" operator="between">
      <formula>1</formula>
      <formula>20</formula>
    </cfRule>
  </conditionalFormatting>
  <conditionalFormatting sqref="E73:P73">
    <cfRule type="cellIs" dxfId="164" priority="128" stopIfTrue="1" operator="between">
      <formula>1</formula>
      <formula>20</formula>
    </cfRule>
  </conditionalFormatting>
  <conditionalFormatting sqref="E74:P74">
    <cfRule type="cellIs" dxfId="163" priority="129" stopIfTrue="1" operator="between">
      <formula>1</formula>
      <formula>20</formula>
    </cfRule>
  </conditionalFormatting>
  <conditionalFormatting sqref="E75:P75">
    <cfRule type="cellIs" dxfId="162" priority="74" stopIfTrue="1" operator="between">
      <formula>1</formula>
      <formula>20</formula>
    </cfRule>
  </conditionalFormatting>
  <conditionalFormatting sqref="E76:P76">
    <cfRule type="cellIs" dxfId="161" priority="75" stopIfTrue="1" operator="between">
      <formula>1</formula>
      <formula>20</formula>
    </cfRule>
  </conditionalFormatting>
  <conditionalFormatting sqref="E77:P77">
    <cfRule type="cellIs" dxfId="160" priority="70" stopIfTrue="1" operator="between">
      <formula>1</formula>
      <formula>20</formula>
    </cfRule>
  </conditionalFormatting>
  <conditionalFormatting sqref="E82:P82">
    <cfRule type="cellIs" dxfId="159" priority="157" stopIfTrue="1" operator="between">
      <formula>1</formula>
      <formula>20</formula>
    </cfRule>
  </conditionalFormatting>
  <conditionalFormatting sqref="E83:P83">
    <cfRule type="cellIs" dxfId="158" priority="81" stopIfTrue="1" operator="between">
      <formula>1</formula>
      <formula>20</formula>
    </cfRule>
  </conditionalFormatting>
  <conditionalFormatting sqref="E84:P84">
    <cfRule type="cellIs" dxfId="157" priority="158" stopIfTrue="1" operator="between">
      <formula>1</formula>
      <formula>20</formula>
    </cfRule>
  </conditionalFormatting>
  <conditionalFormatting sqref="E85:P85">
    <cfRule type="cellIs" dxfId="156" priority="161" stopIfTrue="1" operator="between">
      <formula>1</formula>
      <formula>20</formula>
    </cfRule>
  </conditionalFormatting>
  <conditionalFormatting sqref="E86:P86">
    <cfRule type="cellIs" dxfId="155" priority="159" stopIfTrue="1" operator="between">
      <formula>1</formula>
      <formula>20</formula>
    </cfRule>
  </conditionalFormatting>
  <conditionalFormatting sqref="E87:P87">
    <cfRule type="cellIs" dxfId="154" priority="122" stopIfTrue="1" operator="between">
      <formula>1</formula>
      <formula>20</formula>
    </cfRule>
  </conditionalFormatting>
  <conditionalFormatting sqref="E88:P88">
    <cfRule type="cellIs" dxfId="153" priority="200" stopIfTrue="1" operator="between">
      <formula>1</formula>
      <formula>20</formula>
    </cfRule>
  </conditionalFormatting>
  <conditionalFormatting sqref="E89:P89">
    <cfRule type="cellIs" dxfId="152" priority="121" stopIfTrue="1" operator="between">
      <formula>1</formula>
      <formula>20</formula>
    </cfRule>
  </conditionalFormatting>
  <conditionalFormatting sqref="E100:P100">
    <cfRule type="cellIs" dxfId="151" priority="108" stopIfTrue="1" operator="between">
      <formula>1</formula>
      <formula>20</formula>
    </cfRule>
  </conditionalFormatting>
  <conditionalFormatting sqref="E101:P101">
    <cfRule type="cellIs" dxfId="150" priority="169" stopIfTrue="1" operator="between">
      <formula>1</formula>
      <formula>20</formula>
    </cfRule>
  </conditionalFormatting>
  <conditionalFormatting sqref="E102:P102">
    <cfRule type="cellIs" dxfId="149" priority="170" stopIfTrue="1" operator="between">
      <formula>1</formula>
      <formula>20</formula>
    </cfRule>
  </conditionalFormatting>
  <conditionalFormatting sqref="E104:P104">
    <cfRule type="cellIs" dxfId="148" priority="117" stopIfTrue="1" operator="between">
      <formula>1</formula>
      <formula>20</formula>
    </cfRule>
  </conditionalFormatting>
  <conditionalFormatting sqref="E106:P106 E108:P108">
    <cfRule type="cellIs" dxfId="147" priority="172" stopIfTrue="1" operator="between">
      <formula>1</formula>
      <formula>20</formula>
    </cfRule>
  </conditionalFormatting>
  <conditionalFormatting sqref="E107:P107">
    <cfRule type="cellIs" dxfId="146" priority="171" stopIfTrue="1" operator="between">
      <formula>1</formula>
      <formula>20</formula>
    </cfRule>
  </conditionalFormatting>
  <conditionalFormatting sqref="E111:P111">
    <cfRule type="cellIs" dxfId="145" priority="27" stopIfTrue="1" operator="between">
      <formula>1</formula>
      <formula>20</formula>
    </cfRule>
  </conditionalFormatting>
  <conditionalFormatting sqref="E113:P113">
    <cfRule type="cellIs" dxfId="144" priority="106" stopIfTrue="1" operator="between">
      <formula>1</formula>
      <formula>20</formula>
    </cfRule>
  </conditionalFormatting>
  <conditionalFormatting sqref="E115:P115">
    <cfRule type="cellIs" dxfId="143" priority="115" stopIfTrue="1" operator="between">
      <formula>1</formula>
      <formula>20</formula>
    </cfRule>
  </conditionalFormatting>
  <conditionalFormatting sqref="E117:P117">
    <cfRule type="cellIs" dxfId="142" priority="113" stopIfTrue="1" operator="between">
      <formula>1</formula>
      <formula>20</formula>
    </cfRule>
  </conditionalFormatting>
  <conditionalFormatting sqref="E120:P120">
    <cfRule type="cellIs" dxfId="141" priority="39" stopIfTrue="1" operator="between">
      <formula>1</formula>
      <formula>20</formula>
    </cfRule>
  </conditionalFormatting>
  <conditionalFormatting sqref="E122:P122 E124:P124">
    <cfRule type="cellIs" dxfId="140" priority="99" stopIfTrue="1" operator="between">
      <formula>1</formula>
      <formula>20</formula>
    </cfRule>
  </conditionalFormatting>
  <conditionalFormatting sqref="E126:P126">
    <cfRule type="cellIs" dxfId="139" priority="101" stopIfTrue="1" operator="between">
      <formula>1</formula>
      <formula>20</formula>
    </cfRule>
  </conditionalFormatting>
  <conditionalFormatting sqref="E129:P129">
    <cfRule type="cellIs" dxfId="138" priority="173" stopIfTrue="1" operator="between">
      <formula>1</formula>
      <formula>20</formula>
    </cfRule>
  </conditionalFormatting>
  <conditionalFormatting sqref="E131:P131 E132:I132 K132:P132 E133:P133 E134:I134 K134:P134">
    <cfRule type="cellIs" dxfId="137" priority="152" stopIfTrue="1" operator="between">
      <formula>1</formula>
      <formula>20</formula>
    </cfRule>
  </conditionalFormatting>
  <conditionalFormatting sqref="E136:P136">
    <cfRule type="cellIs" dxfId="136" priority="93" stopIfTrue="1" operator="between">
      <formula>1</formula>
      <formula>20</formula>
    </cfRule>
  </conditionalFormatting>
  <conditionalFormatting sqref="E137:P137">
    <cfRule type="cellIs" dxfId="135" priority="94" stopIfTrue="1" operator="between">
      <formula>1</formula>
      <formula>20</formula>
    </cfRule>
  </conditionalFormatting>
  <conditionalFormatting sqref="E144:P144">
    <cfRule type="cellIs" dxfId="134" priority="60" stopIfTrue="1" operator="between">
      <formula>1</formula>
      <formula>20</formula>
    </cfRule>
  </conditionalFormatting>
  <conditionalFormatting sqref="E145:P145">
    <cfRule type="cellIs" dxfId="133" priority="61" stopIfTrue="1" operator="between">
      <formula>1</formula>
      <formula>20</formula>
    </cfRule>
  </conditionalFormatting>
  <conditionalFormatting sqref="E146:P146">
    <cfRule type="cellIs" dxfId="132" priority="193" stopIfTrue="1" operator="between">
      <formula>1</formula>
      <formula>20</formula>
    </cfRule>
  </conditionalFormatting>
  <conditionalFormatting sqref="E147:P147">
    <cfRule type="cellIs" dxfId="131" priority="194" stopIfTrue="1" operator="between">
      <formula>1</formula>
      <formula>20</formula>
    </cfRule>
  </conditionalFormatting>
  <conditionalFormatting sqref="E149:P149">
    <cfRule type="cellIs" dxfId="130" priority="168" stopIfTrue="1" operator="between">
      <formula>1</formula>
      <formula>20</formula>
    </cfRule>
  </conditionalFormatting>
  <conditionalFormatting sqref="F36">
    <cfRule type="cellIs" dxfId="129" priority="141" stopIfTrue="1" operator="between">
      <formula>1</formula>
      <formula>20</formula>
    </cfRule>
  </conditionalFormatting>
  <conditionalFormatting sqref="G90:H90">
    <cfRule type="cellIs" dxfId="128" priority="68" stopIfTrue="1" operator="between">
      <formula>1</formula>
      <formula>20</formula>
    </cfRule>
  </conditionalFormatting>
  <conditionalFormatting sqref="G33:P33">
    <cfRule type="cellIs" dxfId="127" priority="21" stopIfTrue="1" operator="between">
      <formula>1</formula>
      <formula>20</formula>
    </cfRule>
  </conditionalFormatting>
  <conditionalFormatting sqref="G51:P51">
    <cfRule type="cellIs" dxfId="126" priority="83" stopIfTrue="1" operator="between">
      <formula>1</formula>
      <formula>20</formula>
    </cfRule>
  </conditionalFormatting>
  <conditionalFormatting sqref="H36:J36">
    <cfRule type="cellIs" dxfId="125" priority="7" stopIfTrue="1" operator="between">
      <formula>1</formula>
      <formula>20</formula>
    </cfRule>
  </conditionalFormatting>
  <conditionalFormatting sqref="I77:I80 E78:H78 J78:P78">
    <cfRule type="cellIs" dxfId="124" priority="123" stopIfTrue="1" operator="between">
      <formula>1</formula>
      <formula>20</formula>
    </cfRule>
  </conditionalFormatting>
  <conditionalFormatting sqref="I119:J119 L119">
    <cfRule type="cellIs" dxfId="123" priority="41" stopIfTrue="1" operator="between">
      <formula>1</formula>
      <formula>20</formula>
    </cfRule>
  </conditionalFormatting>
  <conditionalFormatting sqref="I123:J123 L123">
    <cfRule type="cellIs" dxfId="122" priority="15" stopIfTrue="1" operator="between">
      <formula>1</formula>
      <formula>20</formula>
    </cfRule>
  </conditionalFormatting>
  <conditionalFormatting sqref="I58:K58">
    <cfRule type="cellIs" dxfId="121" priority="36" stopIfTrue="1" operator="between">
      <formula>1</formula>
      <formula>20</formula>
    </cfRule>
  </conditionalFormatting>
  <conditionalFormatting sqref="I66:L66">
    <cfRule type="cellIs" dxfId="120" priority="34" stopIfTrue="1" operator="between">
      <formula>1</formula>
      <formula>20</formula>
    </cfRule>
  </conditionalFormatting>
  <conditionalFormatting sqref="I45:N45 P45">
    <cfRule type="cellIs" dxfId="119" priority="89" stopIfTrue="1" operator="between">
      <formula>1</formula>
      <formula>20</formula>
    </cfRule>
  </conditionalFormatting>
  <conditionalFormatting sqref="I52:P52">
    <cfRule type="cellIs" dxfId="118" priority="77" stopIfTrue="1" operator="between">
      <formula>1</formula>
      <formula>20</formula>
    </cfRule>
  </conditionalFormatting>
  <conditionalFormatting sqref="I53:P53">
    <cfRule type="cellIs" dxfId="117" priority="57" stopIfTrue="1" operator="between">
      <formula>1</formula>
      <formula>20</formula>
    </cfRule>
  </conditionalFormatting>
  <conditionalFormatting sqref="I68:P68">
    <cfRule type="cellIs" dxfId="116" priority="135" stopIfTrue="1" operator="between">
      <formula>1</formula>
      <formula>20</formula>
    </cfRule>
  </conditionalFormatting>
  <conditionalFormatting sqref="J132">
    <cfRule type="cellIs" dxfId="115" priority="79" stopIfTrue="1" operator="between">
      <formula>1</formula>
      <formula>20</formula>
    </cfRule>
  </conditionalFormatting>
  <conditionalFormatting sqref="J134">
    <cfRule type="cellIs" dxfId="114" priority="80" stopIfTrue="1" operator="between">
      <formula>1</formula>
      <formula>20</formula>
    </cfRule>
  </conditionalFormatting>
  <conditionalFormatting sqref="J79:L79">
    <cfRule type="cellIs" dxfId="113" priority="69" stopIfTrue="1" operator="between">
      <formula>1</formula>
      <formula>20</formula>
    </cfRule>
  </conditionalFormatting>
  <conditionalFormatting sqref="J64:N64">
    <cfRule type="cellIs" dxfId="112" priority="45" stopIfTrue="1" operator="between">
      <formula>1</formula>
      <formula>20</formula>
    </cfRule>
  </conditionalFormatting>
  <conditionalFormatting sqref="K54">
    <cfRule type="cellIs" dxfId="111" priority="53" stopIfTrue="1" operator="between">
      <formula>1</formula>
      <formula>20</formula>
    </cfRule>
  </conditionalFormatting>
  <conditionalFormatting sqref="K18:P18">
    <cfRule type="cellIs" dxfId="110" priority="3" stopIfTrue="1" operator="between">
      <formula>1</formula>
      <formula>20</formula>
    </cfRule>
  </conditionalFormatting>
  <conditionalFormatting sqref="K20:P20 K22:P22 E31 H31:P31 E36 E39:I39 K39:N39 P39 P43 H50:I50 E68:H68 H71 K99:P99 K103:P103 N112:P112 E128:I128 K128 M128:P128 E148">
    <cfRule type="cellIs" dxfId="109" priority="156" stopIfTrue="1" operator="between">
      <formula>1</formula>
      <formula>20</formula>
    </cfRule>
  </conditionalFormatting>
  <conditionalFormatting sqref="L36">
    <cfRule type="cellIs" dxfId="108" priority="78" stopIfTrue="1" operator="between">
      <formula>1</formula>
      <formula>20</formula>
    </cfRule>
  </conditionalFormatting>
  <conditionalFormatting sqref="L53">
    <cfRule type="cellIs" dxfId="107" priority="56" stopIfTrue="1" operator="between">
      <formula>1</formula>
      <formula>20</formula>
    </cfRule>
  </conditionalFormatting>
  <conditionalFormatting sqref="L56">
    <cfRule type="cellIs" dxfId="106" priority="51" stopIfTrue="1" operator="between">
      <formula>1</formula>
      <formula>20</formula>
    </cfRule>
  </conditionalFormatting>
  <conditionalFormatting sqref="L62 N62">
    <cfRule type="cellIs" dxfId="105" priority="47" stopIfTrue="1" operator="between">
      <formula>1</formula>
      <formula>20</formula>
    </cfRule>
  </conditionalFormatting>
  <conditionalFormatting sqref="L62">
    <cfRule type="cellIs" dxfId="104" priority="46" stopIfTrue="1" operator="between">
      <formula>1</formula>
      <formula>20</formula>
    </cfRule>
  </conditionalFormatting>
  <conditionalFormatting sqref="L94">
    <cfRule type="cellIs" dxfId="103" priority="91" stopIfTrue="1" operator="between">
      <formula>1</formula>
      <formula>20</formula>
    </cfRule>
  </conditionalFormatting>
  <conditionalFormatting sqref="L96:M96">
    <cfRule type="cellIs" dxfId="102" priority="67" stopIfTrue="1" operator="between">
      <formula>1</formula>
      <formula>20</formula>
    </cfRule>
  </conditionalFormatting>
  <conditionalFormatting sqref="L63:N63 E65:N65">
    <cfRule type="cellIs" dxfId="101" priority="48" stopIfTrue="1" operator="between">
      <formula>1</formula>
      <formula>20</formula>
    </cfRule>
  </conditionalFormatting>
  <conditionalFormatting sqref="L50:P50 E49:P49 J50 E50:F51">
    <cfRule type="cellIs" dxfId="100" priority="190" stopIfTrue="1" operator="between">
      <formula>1</formula>
      <formula>20</formula>
    </cfRule>
  </conditionalFormatting>
  <conditionalFormatting sqref="L71:P71 E71:F71 I71:J71">
    <cfRule type="cellIs" dxfId="99" priority="85" stopIfTrue="1" operator="between">
      <formula>1</formula>
      <formula>20</formula>
    </cfRule>
  </conditionalFormatting>
  <conditionalFormatting sqref="M36 E37:L37 N37:P37">
    <cfRule type="cellIs" dxfId="98" priority="133" stopIfTrue="1" operator="between">
      <formula>1</formula>
      <formula>20</formula>
    </cfRule>
  </conditionalFormatting>
  <conditionalFormatting sqref="M36 L37 H20:I20 E24:G24 I24 K24:P24 E41:H41 J41:N41 P41 E45:G45 J105:O105 E116:L116 N116:P116 I121:J121 L121 H125:M125 O125:P125">
    <cfRule type="cellIs" dxfId="97" priority="147" stopIfTrue="1" operator="between">
      <formula>1</formula>
      <formula>20</formula>
    </cfRule>
  </conditionalFormatting>
  <conditionalFormatting sqref="M58">
    <cfRule type="cellIs" dxfId="96" priority="49" stopIfTrue="1" operator="between">
      <formula>1</formula>
      <formula>20</formula>
    </cfRule>
  </conditionalFormatting>
  <conditionalFormatting sqref="M64">
    <cfRule type="cellIs" dxfId="95" priority="44" stopIfTrue="1" operator="between">
      <formula>1</formula>
      <formula>20</formula>
    </cfRule>
  </conditionalFormatting>
  <conditionalFormatting sqref="M77">
    <cfRule type="cellIs" dxfId="94" priority="127" stopIfTrue="1" operator="between">
      <formula>1</formula>
      <formula>20</formula>
    </cfRule>
  </conditionalFormatting>
  <conditionalFormatting sqref="M79">
    <cfRule type="cellIs" dxfId="93" priority="71" stopIfTrue="1" operator="between">
      <formula>1</formula>
      <formula>20</formula>
    </cfRule>
  </conditionalFormatting>
  <conditionalFormatting sqref="M92">
    <cfRule type="cellIs" dxfId="92" priority="104" stopIfTrue="1" operator="between">
      <formula>1</formula>
      <formula>20</formula>
    </cfRule>
  </conditionalFormatting>
  <conditionalFormatting sqref="M58:P58">
    <cfRule type="cellIs" dxfId="91" priority="50" stopIfTrue="1" operator="between">
      <formula>1</formula>
      <formula>20</formula>
    </cfRule>
  </conditionalFormatting>
  <conditionalFormatting sqref="N66">
    <cfRule type="cellIs" dxfId="90" priority="43" stopIfTrue="1" operator="between">
      <formula>1</formula>
      <formula>20</formula>
    </cfRule>
  </conditionalFormatting>
  <conditionalFormatting sqref="N66:O66">
    <cfRule type="cellIs" dxfId="89" priority="42" stopIfTrue="1" operator="between">
      <formula>1</formula>
      <formula>20</formula>
    </cfRule>
  </conditionalFormatting>
  <conditionalFormatting sqref="N71:O71">
    <cfRule type="cellIs" dxfId="88" priority="84" stopIfTrue="1" operator="between">
      <formula>1</formula>
      <formula>20</formula>
    </cfRule>
  </conditionalFormatting>
  <conditionalFormatting sqref="N110:P110">
    <cfRule type="cellIs" dxfId="87" priority="28" stopIfTrue="1" operator="between">
      <formula>1</formula>
      <formula>20</formula>
    </cfRule>
  </conditionalFormatting>
  <conditionalFormatting sqref="N114:P114">
    <cfRule type="cellIs" dxfId="86" priority="66" stopIfTrue="1" operator="between">
      <formula>1</formula>
      <formula>20</formula>
    </cfRule>
  </conditionalFormatting>
  <conditionalFormatting sqref="N119:P119">
    <cfRule type="cellIs" dxfId="85" priority="40" stopIfTrue="1" operator="between">
      <formula>1</formula>
      <formula>20</formula>
    </cfRule>
  </conditionalFormatting>
  <conditionalFormatting sqref="N121:P121">
    <cfRule type="cellIs" dxfId="84" priority="102" stopIfTrue="1" operator="between">
      <formula>1</formula>
      <formula>20</formula>
    </cfRule>
  </conditionalFormatting>
  <conditionalFormatting sqref="N123:P123">
    <cfRule type="cellIs" dxfId="83" priority="14" stopIfTrue="1" operator="between">
      <formula>1</formula>
      <formula>20</formula>
    </cfRule>
  </conditionalFormatting>
  <conditionalFormatting sqref="O36">
    <cfRule type="cellIs" dxfId="82" priority="87" stopIfTrue="1" operator="between">
      <formula>1</formula>
      <formula>20</formula>
    </cfRule>
  </conditionalFormatting>
  <conditionalFormatting sqref="O39">
    <cfRule type="cellIs" dxfId="81" priority="137" stopIfTrue="1" operator="between">
      <formula>1</formula>
      <formula>20</formula>
    </cfRule>
  </conditionalFormatting>
  <conditionalFormatting sqref="O50">
    <cfRule type="cellIs" dxfId="80" priority="136" stopIfTrue="1" operator="between">
      <formula>1</formula>
      <formula>20</formula>
    </cfRule>
  </conditionalFormatting>
  <conditionalFormatting sqref="O68">
    <cfRule type="cellIs" dxfId="79" priority="134" stopIfTrue="1" operator="between">
      <formula>1</formula>
      <formula>20</formula>
    </cfRule>
  </conditionalFormatting>
  <conditionalFormatting sqref="O52:P52">
    <cfRule type="cellIs" dxfId="78" priority="76" stopIfTrue="1" operator="between">
      <formula>1</formula>
      <formula>20</formula>
    </cfRule>
  </conditionalFormatting>
  <conditionalFormatting sqref="O62:P66">
    <cfRule type="cellIs" dxfId="77" priority="54" stopIfTrue="1" operator="between">
      <formula>1</formula>
      <formula>20</formula>
    </cfRule>
  </conditionalFormatting>
  <conditionalFormatting sqref="P36">
    <cfRule type="cellIs" dxfId="76" priority="86" stopIfTrue="1" operator="between">
      <formula>1</formula>
      <formula>20</formula>
    </cfRule>
  </conditionalFormatting>
  <conditionalFormatting sqref="P139 E140:P140 P141 E142:P142">
    <cfRule type="cellIs" dxfId="75" priority="196" stopIfTrue="1" operator="between">
      <formula>1</formula>
      <formula>20</formula>
    </cfRule>
  </conditionalFormatting>
  <conditionalFormatting sqref="R18">
    <cfRule type="cellIs" dxfId="74" priority="4" stopIfTrue="1" operator="greaterThan">
      <formula>0.7</formula>
    </cfRule>
    <cfRule type="cellIs" dxfId="73" priority="5" stopIfTrue="1" operator="between">
      <formula>0.69</formula>
      <formula>0.45</formula>
    </cfRule>
    <cfRule type="cellIs" dxfId="72" priority="6" stopIfTrue="1" operator="between">
      <formula>0</formula>
      <formula>0.44</formula>
    </cfRule>
  </conditionalFormatting>
  <conditionalFormatting sqref="R20">
    <cfRule type="cellIs" dxfId="71" priority="204" stopIfTrue="1" operator="greaterThan">
      <formula>0.7</formula>
    </cfRule>
    <cfRule type="cellIs" dxfId="70" priority="205" stopIfTrue="1" operator="between">
      <formula>0.69</formula>
      <formula>0.45</formula>
    </cfRule>
    <cfRule type="cellIs" dxfId="69" priority="206" stopIfTrue="1" operator="between">
      <formula>0</formula>
      <formula>0.44</formula>
    </cfRule>
  </conditionalFormatting>
  <conditionalFormatting sqref="R22">
    <cfRule type="cellIs" dxfId="68" priority="144" stopIfTrue="1" operator="greaterThan">
      <formula>0.7</formula>
    </cfRule>
    <cfRule type="cellIs" dxfId="67" priority="145" stopIfTrue="1" operator="between">
      <formula>0.69</formula>
      <formula>0.45</formula>
    </cfRule>
    <cfRule type="cellIs" dxfId="66" priority="146" stopIfTrue="1" operator="between">
      <formula>0</formula>
      <formula>0.44</formula>
    </cfRule>
  </conditionalFormatting>
  <conditionalFormatting sqref="R24">
    <cfRule type="cellIs" dxfId="65" priority="149" stopIfTrue="1" operator="greaterThan">
      <formula>0.7</formula>
    </cfRule>
    <cfRule type="cellIs" dxfId="64" priority="150" stopIfTrue="1" operator="between">
      <formula>0.69</formula>
      <formula>0.45</formula>
    </cfRule>
    <cfRule type="cellIs" dxfId="63" priority="151" stopIfTrue="1" operator="between">
      <formula>0</formula>
      <formula>0.44</formula>
    </cfRule>
  </conditionalFormatting>
  <conditionalFormatting sqref="R26">
    <cfRule type="cellIs" dxfId="62" priority="10" stopIfTrue="1" operator="greaterThan">
      <formula>0.7</formula>
    </cfRule>
    <cfRule type="cellIs" dxfId="61" priority="11" stopIfTrue="1" operator="between">
      <formula>0.69</formula>
      <formula>0.45</formula>
    </cfRule>
    <cfRule type="cellIs" dxfId="60" priority="12" stopIfTrue="1" operator="between">
      <formula>0</formula>
      <formula>0.44</formula>
    </cfRule>
  </conditionalFormatting>
  <conditionalFormatting sqref="R28">
    <cfRule type="cellIs" dxfId="59" priority="30" stopIfTrue="1" operator="greaterThan">
      <formula>0.7</formula>
    </cfRule>
    <cfRule type="cellIs" dxfId="58" priority="31" stopIfTrue="1" operator="between">
      <formula>0.69</formula>
      <formula>0.45</formula>
    </cfRule>
    <cfRule type="cellIs" dxfId="57" priority="32" stopIfTrue="1" operator="between">
      <formula>0</formula>
      <formula>0.44</formula>
    </cfRule>
  </conditionalFormatting>
  <conditionalFormatting sqref="R31">
    <cfRule type="cellIs" dxfId="56" priority="165" stopIfTrue="1" operator="greaterThan">
      <formula>0.7</formula>
    </cfRule>
    <cfRule type="cellIs" dxfId="55" priority="166" stopIfTrue="1" operator="between">
      <formula>0.69</formula>
      <formula>0.45</formula>
    </cfRule>
    <cfRule type="cellIs" dxfId="54" priority="167" stopIfTrue="1" operator="between">
      <formula>0</formula>
      <formula>0.44</formula>
    </cfRule>
  </conditionalFormatting>
  <conditionalFormatting sqref="R33">
    <cfRule type="cellIs" dxfId="53" priority="23" stopIfTrue="1" operator="greaterThan">
      <formula>0.7</formula>
    </cfRule>
    <cfRule type="cellIs" dxfId="52" priority="24" stopIfTrue="1" operator="between">
      <formula>0.69</formula>
      <formula>0.45</formula>
    </cfRule>
    <cfRule type="cellIs" dxfId="51" priority="25" stopIfTrue="1" operator="between">
      <formula>0</formula>
      <formula>0.44</formula>
    </cfRule>
  </conditionalFormatting>
  <conditionalFormatting sqref="R36">
    <cfRule type="cellIs" dxfId="50" priority="174" stopIfTrue="1" operator="greaterThan">
      <formula>0.7</formula>
    </cfRule>
    <cfRule type="cellIs" dxfId="49" priority="175" stopIfTrue="1" operator="between">
      <formula>0.69</formula>
      <formula>0.45</formula>
    </cfRule>
    <cfRule type="cellIs" dxfId="48" priority="176" stopIfTrue="1" operator="between">
      <formula>0</formula>
      <formula>0.44</formula>
    </cfRule>
  </conditionalFormatting>
  <conditionalFormatting sqref="R39">
    <cfRule type="cellIs" dxfId="47" priority="177" stopIfTrue="1" operator="greaterThan">
      <formula>0.7</formula>
    </cfRule>
    <cfRule type="cellIs" dxfId="46" priority="178" stopIfTrue="1" operator="between">
      <formula>0.69</formula>
      <formula>0.45</formula>
    </cfRule>
    <cfRule type="cellIs" dxfId="45" priority="179" stopIfTrue="1" operator="between">
      <formula>0</formula>
      <formula>0.44</formula>
    </cfRule>
  </conditionalFormatting>
  <conditionalFormatting sqref="R48">
    <cfRule type="cellIs" dxfId="44" priority="207" stopIfTrue="1" operator="greaterThan">
      <formula>0.7</formula>
    </cfRule>
    <cfRule type="cellIs" dxfId="43" priority="208" stopIfTrue="1" operator="between">
      <formula>0.69</formula>
      <formula>0.45</formula>
    </cfRule>
    <cfRule type="cellIs" dxfId="42" priority="209" stopIfTrue="1" operator="between">
      <formula>0</formula>
      <formula>0.44</formula>
    </cfRule>
  </conditionalFormatting>
  <conditionalFormatting sqref="R60">
    <cfRule type="cellIs" dxfId="41" priority="18" stopIfTrue="1" operator="greaterThan">
      <formula>0.7</formula>
    </cfRule>
    <cfRule type="cellIs" dxfId="40" priority="19" stopIfTrue="1" operator="between">
      <formula>0.69</formula>
      <formula>0.45</formula>
    </cfRule>
    <cfRule type="cellIs" dxfId="39" priority="20" stopIfTrue="1" operator="between">
      <formula>0</formula>
      <formula>0.44</formula>
    </cfRule>
  </conditionalFormatting>
  <conditionalFormatting sqref="R71">
    <cfRule type="cellIs" dxfId="38" priority="162" stopIfTrue="1" operator="greaterThan">
      <formula>0.7</formula>
    </cfRule>
    <cfRule type="cellIs" dxfId="37" priority="163" stopIfTrue="1" operator="between">
      <formula>0.69</formula>
      <formula>0.45</formula>
    </cfRule>
    <cfRule type="cellIs" dxfId="36" priority="164" stopIfTrue="1" operator="between">
      <formula>0</formula>
      <formula>0.44</formula>
    </cfRule>
  </conditionalFormatting>
  <conditionalFormatting sqref="R73">
    <cfRule type="cellIs" dxfId="35" priority="130" stopIfTrue="1" operator="greaterThan">
      <formula>0.7</formula>
    </cfRule>
    <cfRule type="cellIs" dxfId="34" priority="131" stopIfTrue="1" operator="between">
      <formula>0.69</formula>
      <formula>0.45</formula>
    </cfRule>
    <cfRule type="cellIs" dxfId="33" priority="132" stopIfTrue="1" operator="between">
      <formula>0</formula>
      <formula>0.44</formula>
    </cfRule>
  </conditionalFormatting>
  <conditionalFormatting sqref="R75">
    <cfRule type="cellIs" dxfId="32" priority="124" stopIfTrue="1" operator="greaterThan">
      <formula>0.7</formula>
    </cfRule>
    <cfRule type="cellIs" dxfId="31" priority="125" stopIfTrue="1" operator="between">
      <formula>0.69</formula>
      <formula>0.45</formula>
    </cfRule>
    <cfRule type="cellIs" dxfId="30" priority="126" stopIfTrue="1" operator="between">
      <formula>0</formula>
      <formula>0.44</formula>
    </cfRule>
  </conditionalFormatting>
  <conditionalFormatting sqref="R82">
    <cfRule type="cellIs" dxfId="29" priority="201" stopIfTrue="1" operator="greaterThan">
      <formula>0.7</formula>
    </cfRule>
    <cfRule type="cellIs" dxfId="28" priority="202" stopIfTrue="1" operator="between">
      <formula>0.69</formula>
      <formula>0.45</formula>
    </cfRule>
    <cfRule type="cellIs" dxfId="27" priority="203" stopIfTrue="1" operator="between">
      <formula>0</formula>
      <formula>0.44</formula>
    </cfRule>
  </conditionalFormatting>
  <conditionalFormatting sqref="R99">
    <cfRule type="cellIs" dxfId="26" priority="109" stopIfTrue="1" operator="greaterThan">
      <formula>0.7</formula>
    </cfRule>
    <cfRule type="cellIs" dxfId="25" priority="110" stopIfTrue="1" operator="between">
      <formula>0.69</formula>
      <formula>0.45</formula>
    </cfRule>
    <cfRule type="cellIs" dxfId="24" priority="111" stopIfTrue="1" operator="between">
      <formula>0</formula>
      <formula>0.44</formula>
    </cfRule>
  </conditionalFormatting>
  <conditionalFormatting sqref="R101">
    <cfRule type="cellIs" dxfId="23" priority="183" stopIfTrue="1" operator="greaterThan">
      <formula>0.7</formula>
    </cfRule>
    <cfRule type="cellIs" dxfId="22" priority="184" stopIfTrue="1" operator="between">
      <formula>0.69</formula>
      <formula>0.45</formula>
    </cfRule>
    <cfRule type="cellIs" dxfId="21" priority="185" stopIfTrue="1" operator="between">
      <formula>0</formula>
      <formula>0.44</formula>
    </cfRule>
  </conditionalFormatting>
  <conditionalFormatting sqref="R103">
    <cfRule type="cellIs" dxfId="20" priority="118" stopIfTrue="1" operator="greaterThan">
      <formula>0.7</formula>
    </cfRule>
    <cfRule type="cellIs" dxfId="19" priority="119" stopIfTrue="1" operator="between">
      <formula>0.69</formula>
      <formula>0.45</formula>
    </cfRule>
    <cfRule type="cellIs" dxfId="18" priority="120" stopIfTrue="1" operator="between">
      <formula>0</formula>
      <formula>0.44</formula>
    </cfRule>
  </conditionalFormatting>
  <conditionalFormatting sqref="R105">
    <cfRule type="cellIs" dxfId="17" priority="186" stopIfTrue="1" operator="greaterThan">
      <formula>0.7</formula>
    </cfRule>
    <cfRule type="cellIs" dxfId="16" priority="187" stopIfTrue="1" operator="between">
      <formula>0.69</formula>
      <formula>0.45</formula>
    </cfRule>
    <cfRule type="cellIs" dxfId="15" priority="188" stopIfTrue="1" operator="between">
      <formula>0</formula>
      <formula>0.44</formula>
    </cfRule>
  </conditionalFormatting>
  <conditionalFormatting sqref="R128">
    <cfRule type="cellIs" dxfId="14" priority="180" stopIfTrue="1" operator="greaterThan">
      <formula>0.7</formula>
    </cfRule>
    <cfRule type="cellIs" dxfId="13" priority="181" stopIfTrue="1" operator="between">
      <formula>0.69</formula>
      <formula>0.45</formula>
    </cfRule>
    <cfRule type="cellIs" dxfId="12" priority="182" stopIfTrue="1" operator="between">
      <formula>0</formula>
      <formula>0.44</formula>
    </cfRule>
  </conditionalFormatting>
  <conditionalFormatting sqref="R131:R134">
    <cfRule type="cellIs" dxfId="11" priority="153" stopIfTrue="1" operator="greaterThan">
      <formula>0.7</formula>
    </cfRule>
    <cfRule type="cellIs" dxfId="10" priority="154" stopIfTrue="1" operator="between">
      <formula>0.69</formula>
      <formula>0.45</formula>
    </cfRule>
    <cfRule type="cellIs" dxfId="9" priority="155" stopIfTrue="1" operator="between">
      <formula>0</formula>
      <formula>0.44</formula>
    </cfRule>
  </conditionalFormatting>
  <conditionalFormatting sqref="R136">
    <cfRule type="cellIs" dxfId="8" priority="95" stopIfTrue="1" operator="greaterThan">
      <formula>0.7</formula>
    </cfRule>
    <cfRule type="cellIs" dxfId="7" priority="96" stopIfTrue="1" operator="between">
      <formula>0.69</formula>
      <formula>0.45</formula>
    </cfRule>
    <cfRule type="cellIs" dxfId="6" priority="97" stopIfTrue="1" operator="between">
      <formula>0</formula>
      <formula>0.44</formula>
    </cfRule>
  </conditionalFormatting>
  <conditionalFormatting sqref="R139">
    <cfRule type="cellIs" dxfId="5" priority="197" stopIfTrue="1" operator="greaterThan">
      <formula>0.7</formula>
    </cfRule>
    <cfRule type="cellIs" dxfId="4" priority="198" stopIfTrue="1" operator="between">
      <formula>0.69</formula>
      <formula>0.45</formula>
    </cfRule>
    <cfRule type="cellIs" dxfId="3" priority="199" stopIfTrue="1" operator="between">
      <formula>0</formula>
      <formula>0.44</formula>
    </cfRule>
  </conditionalFormatting>
  <conditionalFormatting sqref="R144">
    <cfRule type="cellIs" dxfId="2" priority="62" stopIfTrue="1" operator="greaterThan">
      <formula>0.7</formula>
    </cfRule>
    <cfRule type="cellIs" dxfId="1" priority="63" stopIfTrue="1" operator="between">
      <formula>0.69</formula>
      <formula>0.45</formula>
    </cfRule>
    <cfRule type="cellIs" dxfId="0" priority="64" stopIfTrue="1" operator="between">
      <formula>0</formula>
      <formula>0.44</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4AEE-4F11-445B-9C24-6B2DE7EDC7C3}">
  <sheetPr>
    <tabColor theme="0"/>
  </sheetPr>
  <dimension ref="B2:L16"/>
  <sheetViews>
    <sheetView showGridLines="0" zoomScale="70" zoomScaleNormal="7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2" width="20.5703125" style="2" customWidth="1"/>
    <col min="13" max="16384" width="11.42578125" style="2"/>
  </cols>
  <sheetData>
    <row r="2" spans="2:12" ht="15" customHeight="1">
      <c r="B2" s="30"/>
      <c r="E2" s="510" t="s">
        <v>704</v>
      </c>
      <c r="F2" s="510"/>
      <c r="G2" s="510"/>
      <c r="H2" s="510"/>
      <c r="I2" s="32"/>
      <c r="J2" s="32"/>
      <c r="K2" s="32"/>
    </row>
    <row r="3" spans="2:12" ht="13.5" customHeight="1">
      <c r="B3" s="30"/>
      <c r="C3" s="32"/>
      <c r="D3" s="32"/>
      <c r="E3" s="510"/>
      <c r="F3" s="510"/>
      <c r="G3" s="510"/>
      <c r="H3" s="510"/>
      <c r="I3" s="32"/>
      <c r="J3" s="32"/>
      <c r="K3" s="32"/>
    </row>
    <row r="4" spans="2:12" ht="13.5" customHeight="1">
      <c r="B4" s="30"/>
      <c r="C4" s="32"/>
      <c r="D4" s="32"/>
      <c r="E4" s="510"/>
      <c r="F4" s="510"/>
      <c r="G4" s="510"/>
      <c r="H4" s="510"/>
      <c r="I4" s="32"/>
      <c r="J4" s="32"/>
      <c r="K4" s="32"/>
    </row>
    <row r="5" spans="2:12" ht="13.5" customHeight="1">
      <c r="B5" s="30"/>
      <c r="C5" s="32"/>
      <c r="D5" s="32"/>
      <c r="E5" s="510"/>
      <c r="F5" s="510"/>
      <c r="G5" s="510"/>
      <c r="H5" s="510"/>
      <c r="I5" s="32"/>
      <c r="J5" s="32"/>
      <c r="K5" s="32"/>
    </row>
    <row r="6" spans="2:12" ht="13.5" customHeight="1">
      <c r="B6" s="30"/>
      <c r="C6" s="32"/>
      <c r="D6" s="32"/>
      <c r="E6" s="510"/>
      <c r="F6" s="510"/>
      <c r="G6" s="510"/>
      <c r="H6" s="510"/>
      <c r="I6" s="32"/>
      <c r="J6" s="32"/>
      <c r="K6" s="32"/>
    </row>
    <row r="7" spans="2:12" ht="13.5" customHeight="1">
      <c r="B7" s="30"/>
      <c r="C7" s="32"/>
      <c r="D7" s="32"/>
      <c r="E7" s="510"/>
      <c r="F7" s="510"/>
      <c r="G7" s="510"/>
      <c r="H7" s="510"/>
      <c r="I7" s="32"/>
      <c r="J7" s="32"/>
      <c r="K7" s="32"/>
    </row>
    <row r="8" spans="2:12" ht="13.5" customHeight="1">
      <c r="B8" s="30"/>
      <c r="C8" s="32"/>
      <c r="D8" s="32"/>
      <c r="E8" s="510"/>
      <c r="F8" s="510"/>
      <c r="G8" s="510"/>
      <c r="H8" s="510"/>
      <c r="I8" s="32"/>
      <c r="J8" s="32"/>
      <c r="K8" s="32"/>
    </row>
    <row r="9" spans="2:12" ht="13.5" customHeight="1">
      <c r="B9" s="30"/>
      <c r="C9" s="32"/>
      <c r="D9" s="32"/>
      <c r="E9" s="510"/>
      <c r="F9" s="510"/>
      <c r="G9" s="510"/>
      <c r="H9" s="510"/>
      <c r="I9" s="32"/>
      <c r="J9" s="32"/>
      <c r="K9" s="32"/>
    </row>
    <row r="10" spans="2:12" ht="13.5" customHeight="1">
      <c r="B10" s="30"/>
      <c r="C10" s="32"/>
      <c r="D10" s="32"/>
      <c r="E10" s="510"/>
      <c r="F10" s="510"/>
      <c r="G10" s="510"/>
      <c r="H10" s="510"/>
      <c r="I10" s="32"/>
      <c r="J10" s="32"/>
      <c r="K10" s="32"/>
    </row>
    <row r="11" spans="2:12" s="33" customFormat="1" ht="18.75" customHeight="1">
      <c r="B11" s="30"/>
      <c r="C11" s="32"/>
      <c r="D11" s="32"/>
      <c r="E11" s="510"/>
      <c r="F11" s="510"/>
      <c r="G11" s="510"/>
      <c r="H11" s="510"/>
      <c r="I11" s="32"/>
      <c r="J11" s="32"/>
      <c r="K11" s="32"/>
    </row>
    <row r="12" spans="2:12" s="33" customFormat="1" ht="25.5" customHeight="1">
      <c r="B12" s="30"/>
      <c r="C12" s="32"/>
      <c r="D12" s="32"/>
      <c r="E12" s="510"/>
      <c r="F12" s="510"/>
      <c r="G12" s="510"/>
      <c r="H12" s="510"/>
      <c r="I12" s="32"/>
      <c r="J12" s="32"/>
      <c r="K12" s="32"/>
    </row>
    <row r="13" spans="2:12" s="33" customFormat="1" ht="25.5" customHeight="1">
      <c r="B13" s="171" t="s">
        <v>698</v>
      </c>
      <c r="C13" s="31"/>
      <c r="D13" s="31"/>
      <c r="E13" s="31"/>
      <c r="F13" s="31"/>
      <c r="G13" s="31"/>
    </row>
    <row r="14" spans="2:12" s="33" customFormat="1" ht="5.25" customHeight="1">
      <c r="B14" s="49"/>
      <c r="C14" s="50"/>
      <c r="D14" s="49"/>
      <c r="E14" s="50"/>
      <c r="F14" s="172"/>
      <c r="G14" s="172"/>
    </row>
    <row r="15" spans="2:12" ht="65.25" customHeight="1">
      <c r="B15" s="34" t="s">
        <v>48</v>
      </c>
      <c r="C15" s="34" t="s">
        <v>1</v>
      </c>
      <c r="D15" s="34" t="s">
        <v>2</v>
      </c>
      <c r="E15" s="34" t="s">
        <v>3</v>
      </c>
      <c r="F15" s="34" t="s">
        <v>4</v>
      </c>
      <c r="G15" s="35" t="s">
        <v>5</v>
      </c>
      <c r="H15" s="35" t="s">
        <v>6</v>
      </c>
      <c r="I15" s="34" t="s">
        <v>7</v>
      </c>
      <c r="J15" s="34" t="s">
        <v>8</v>
      </c>
      <c r="K15" s="34" t="s">
        <v>699</v>
      </c>
    </row>
    <row r="16" spans="2:12" ht="258" customHeight="1">
      <c r="B16" s="173"/>
      <c r="C16" s="174" t="s">
        <v>700</v>
      </c>
      <c r="D16" s="175" t="s">
        <v>701</v>
      </c>
      <c r="E16" s="178" t="s">
        <v>707</v>
      </c>
      <c r="F16" s="175" t="s">
        <v>702</v>
      </c>
      <c r="G16" s="177" t="s">
        <v>701</v>
      </c>
      <c r="H16" s="177" t="s">
        <v>701</v>
      </c>
      <c r="I16" s="177" t="s">
        <v>701</v>
      </c>
      <c r="J16" s="177" t="s">
        <v>703</v>
      </c>
      <c r="K16" s="177" t="s">
        <v>701</v>
      </c>
      <c r="L16" s="177" t="s">
        <v>701</v>
      </c>
    </row>
  </sheetData>
  <mergeCells count="1">
    <mergeCell ref="E2:H12"/>
  </mergeCells>
  <hyperlinks>
    <hyperlink ref="B13" location="PETH!A1" display="PETH" xr:uid="{14E1A985-C618-4088-9BB8-0532DA90A42F}"/>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6418-F8B6-46A5-B6A2-F297BEF71473}">
  <sheetPr>
    <tabColor theme="0"/>
  </sheetPr>
  <dimension ref="B2:K16"/>
  <sheetViews>
    <sheetView showGridLines="0" zoomScale="80" zoomScaleNormal="80" workbookViewId="0">
      <selection activeCell="E16" sqref="E16"/>
    </sheetView>
  </sheetViews>
  <sheetFormatPr baseColWidth="10" defaultColWidth="11.42578125" defaultRowHeight="13.5"/>
  <cols>
    <col min="1" max="1" width="1.42578125" style="2" customWidth="1"/>
    <col min="2" max="2" width="29.85546875" style="2" customWidth="1"/>
    <col min="3" max="3" width="41.28515625" style="3" customWidth="1"/>
    <col min="4" max="4" width="15.5703125" style="3" customWidth="1"/>
    <col min="5" max="5" width="76.5703125" style="3" customWidth="1"/>
    <col min="6" max="6" width="20.85546875" style="4" customWidth="1"/>
    <col min="7" max="7" width="13.85546875" style="4" customWidth="1"/>
    <col min="8" max="8" width="16.7109375" style="2" customWidth="1"/>
    <col min="9" max="9" width="30.5703125" style="2" customWidth="1"/>
    <col min="10" max="10" width="18.28515625" style="2" customWidth="1"/>
    <col min="11" max="11" width="30.28515625" style="2" customWidth="1"/>
    <col min="12" max="16384" width="11.42578125" style="2"/>
  </cols>
  <sheetData>
    <row r="2" spans="2:11" ht="15" customHeight="1">
      <c r="B2" s="30"/>
      <c r="C2" s="510" t="s">
        <v>705</v>
      </c>
      <c r="D2" s="510"/>
      <c r="E2" s="510"/>
      <c r="F2" s="510"/>
      <c r="G2" s="510"/>
      <c r="H2" s="510"/>
      <c r="I2" s="510"/>
      <c r="J2" s="510"/>
      <c r="K2" s="510"/>
    </row>
    <row r="3" spans="2:11" ht="13.5" customHeight="1">
      <c r="B3" s="30"/>
      <c r="C3" s="510"/>
      <c r="D3" s="510"/>
      <c r="E3" s="510"/>
      <c r="F3" s="510"/>
      <c r="G3" s="510"/>
      <c r="H3" s="510"/>
      <c r="I3" s="510"/>
      <c r="J3" s="510"/>
      <c r="K3" s="510"/>
    </row>
    <row r="4" spans="2:11" ht="13.5" customHeight="1">
      <c r="B4" s="30"/>
      <c r="C4" s="510"/>
      <c r="D4" s="510"/>
      <c r="E4" s="510"/>
      <c r="F4" s="510"/>
      <c r="G4" s="510"/>
      <c r="H4" s="510"/>
      <c r="I4" s="510"/>
      <c r="J4" s="510"/>
      <c r="K4" s="510"/>
    </row>
    <row r="5" spans="2:11" ht="13.5" customHeight="1">
      <c r="B5" s="30"/>
      <c r="C5" s="510"/>
      <c r="D5" s="510"/>
      <c r="E5" s="510"/>
      <c r="F5" s="510"/>
      <c r="G5" s="510"/>
      <c r="H5" s="510"/>
      <c r="I5" s="510"/>
      <c r="J5" s="510"/>
      <c r="K5" s="510"/>
    </row>
    <row r="6" spans="2:11" ht="13.5" customHeight="1">
      <c r="B6" s="30"/>
      <c r="C6" s="510"/>
      <c r="D6" s="510"/>
      <c r="E6" s="510"/>
      <c r="F6" s="510"/>
      <c r="G6" s="510"/>
      <c r="H6" s="510"/>
      <c r="I6" s="510"/>
      <c r="J6" s="510"/>
      <c r="K6" s="510"/>
    </row>
    <row r="7" spans="2:11" ht="13.5" customHeight="1">
      <c r="B7" s="30"/>
      <c r="C7" s="510"/>
      <c r="D7" s="510"/>
      <c r="E7" s="510"/>
      <c r="F7" s="510"/>
      <c r="G7" s="510"/>
      <c r="H7" s="510"/>
      <c r="I7" s="510"/>
      <c r="J7" s="510"/>
      <c r="K7" s="510"/>
    </row>
    <row r="8" spans="2:11" ht="13.5" customHeight="1">
      <c r="B8" s="30"/>
      <c r="C8" s="510"/>
      <c r="D8" s="510"/>
      <c r="E8" s="510"/>
      <c r="F8" s="510"/>
      <c r="G8" s="510"/>
      <c r="H8" s="510"/>
      <c r="I8" s="510"/>
      <c r="J8" s="510"/>
      <c r="K8" s="510"/>
    </row>
    <row r="9" spans="2:11" ht="13.5" customHeight="1">
      <c r="B9" s="30"/>
      <c r="C9" s="510"/>
      <c r="D9" s="510"/>
      <c r="E9" s="510"/>
      <c r="F9" s="510"/>
      <c r="G9" s="510"/>
      <c r="H9" s="510"/>
      <c r="I9" s="510"/>
      <c r="J9" s="510"/>
      <c r="K9" s="510"/>
    </row>
    <row r="10" spans="2:11" ht="13.5" customHeight="1">
      <c r="B10" s="30"/>
      <c r="C10" s="510"/>
      <c r="D10" s="510"/>
      <c r="E10" s="510"/>
      <c r="F10" s="510"/>
      <c r="G10" s="510"/>
      <c r="H10" s="510"/>
      <c r="I10" s="510"/>
      <c r="J10" s="510"/>
      <c r="K10" s="510"/>
    </row>
    <row r="11" spans="2:11" s="33" customFormat="1" ht="18.75" customHeight="1">
      <c r="B11" s="30"/>
      <c r="C11" s="510"/>
      <c r="D11" s="510"/>
      <c r="E11" s="510"/>
      <c r="F11" s="510"/>
      <c r="G11" s="510"/>
      <c r="H11" s="510"/>
      <c r="I11" s="510"/>
      <c r="J11" s="510"/>
      <c r="K11" s="510"/>
    </row>
    <row r="12" spans="2:11" s="33" customFormat="1" ht="25.5" customHeight="1">
      <c r="B12" s="30"/>
      <c r="C12" s="510"/>
      <c r="D12" s="510"/>
      <c r="E12" s="510"/>
      <c r="F12" s="510"/>
      <c r="G12" s="510"/>
      <c r="H12" s="510"/>
      <c r="I12" s="510"/>
      <c r="J12" s="510"/>
      <c r="K12" s="510"/>
    </row>
    <row r="13" spans="2:11" s="33" customFormat="1" ht="16.5" customHeight="1">
      <c r="B13" s="49"/>
      <c r="C13" s="50"/>
      <c r="D13" s="49"/>
      <c r="E13" s="50"/>
      <c r="F13" s="172"/>
      <c r="G13" s="172"/>
    </row>
    <row r="14" spans="2:11" s="33" customFormat="1" ht="16.5" customHeight="1">
      <c r="B14" s="171" t="s">
        <v>698</v>
      </c>
      <c r="C14" s="50"/>
      <c r="D14" s="49"/>
      <c r="E14" s="50"/>
      <c r="F14" s="172"/>
      <c r="G14" s="172"/>
    </row>
    <row r="15" spans="2:11" ht="50.25" customHeight="1">
      <c r="B15" s="34" t="s">
        <v>48</v>
      </c>
      <c r="C15" s="34" t="s">
        <v>1</v>
      </c>
      <c r="D15" s="34" t="s">
        <v>2</v>
      </c>
      <c r="E15" s="34" t="s">
        <v>3</v>
      </c>
      <c r="F15" s="34" t="s">
        <v>4</v>
      </c>
      <c r="G15" s="35" t="s">
        <v>5</v>
      </c>
      <c r="H15" s="35" t="s">
        <v>6</v>
      </c>
      <c r="I15" s="34" t="s">
        <v>7</v>
      </c>
      <c r="J15" s="34" t="s">
        <v>8</v>
      </c>
      <c r="K15" s="34" t="s">
        <v>699</v>
      </c>
    </row>
    <row r="16" spans="2:11" ht="229.5">
      <c r="B16" s="173"/>
      <c r="C16" s="174" t="s">
        <v>700</v>
      </c>
      <c r="D16" s="175" t="s">
        <v>701</v>
      </c>
      <c r="E16" s="176" t="s">
        <v>706</v>
      </c>
      <c r="F16" s="175" t="s">
        <v>702</v>
      </c>
      <c r="G16" s="177" t="s">
        <v>701</v>
      </c>
      <c r="H16" s="177" t="s">
        <v>701</v>
      </c>
      <c r="I16" s="177" t="s">
        <v>701</v>
      </c>
      <c r="J16" s="177" t="s">
        <v>703</v>
      </c>
      <c r="K16" s="177" t="s">
        <v>701</v>
      </c>
    </row>
  </sheetData>
  <mergeCells count="1">
    <mergeCell ref="C2:K12"/>
  </mergeCells>
  <hyperlinks>
    <hyperlink ref="B14" location="PETH!A1" display="PETH" xr:uid="{974961CD-BB5E-418F-9BF9-76207A6ADC28}"/>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Integración_PAA</vt:lpstr>
      <vt:lpstr>PINAR </vt:lpstr>
      <vt:lpstr>Plan_Anual_Adquisiciones</vt:lpstr>
      <vt:lpstr>PETH</vt:lpstr>
      <vt:lpstr>PIC 2025</vt:lpstr>
      <vt:lpstr>PLAN DE BIENESTAR 2025</vt:lpstr>
      <vt:lpstr>PLAN DE SST</vt:lpstr>
      <vt:lpstr>Plan_de_Previsión</vt:lpstr>
      <vt:lpstr>Plan_de_Vacantes</vt:lpstr>
      <vt:lpstr>PETI </vt:lpstr>
      <vt:lpstr>Tratamiento_de_riesgos</vt:lpstr>
      <vt:lpstr>Seguridad_de_Información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Gonzalez Idanela Maria</dc:creator>
  <cp:lastModifiedBy>Hernandez Gonzalez Idanela Maria</cp:lastModifiedBy>
  <dcterms:created xsi:type="dcterms:W3CDTF">2024-12-04T00:07:45Z</dcterms:created>
  <dcterms:modified xsi:type="dcterms:W3CDTF">2025-05-05T16:45:48Z</dcterms:modified>
</cp:coreProperties>
</file>