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los Enrique\Documents\Fiduprevisora\Pliegos definitivos\"/>
    </mc:Choice>
  </mc:AlternateContent>
  <xr:revisionPtr revIDLastSave="0" documentId="8_{F4DB7445-3ABC-4D63-84F7-D869798C2406}" xr6:coauthVersionLast="47" xr6:coauthVersionMax="47" xr10:uidLastSave="{00000000-0000-0000-0000-000000000000}"/>
  <bookViews>
    <workbookView xWindow="-110" yWindow="-110" windowWidth="19420" windowHeight="10300" xr2:uid="{562CEF77-D39C-4531-B6C6-0A2EB8E6B0D3}"/>
  </bookViews>
  <sheets>
    <sheet name="CENTRAL" sheetId="1" r:id="rId1"/>
    <sheet name="OCCIDENTE" sheetId="2" r:id="rId2"/>
    <sheet name="NOROESTE" sheetId="3" r:id="rId3"/>
    <sheet name="VIEJO CALDAS" sheetId="4" r:id="rId4"/>
    <sheet name="NORTE" sheetId="5" r:id="rId5"/>
    <sheet name="ORIENTE" sheetId="6" r:id="rId6"/>
    <sheet name="Hoja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6" l="1"/>
  <c r="E13" i="6"/>
  <c r="E12" i="6"/>
  <c r="E9" i="6"/>
  <c r="E7" i="6"/>
  <c r="E30" i="5"/>
  <c r="E29" i="5"/>
  <c r="E15" i="5"/>
  <c r="E14" i="5"/>
  <c r="E10" i="5"/>
  <c r="E9" i="5"/>
  <c r="E8" i="5"/>
  <c r="E20" i="4"/>
  <c r="E18" i="4"/>
  <c r="E16" i="4"/>
  <c r="E12" i="4"/>
  <c r="E11" i="4"/>
  <c r="E22" i="3"/>
  <c r="E21" i="3"/>
  <c r="E20" i="3"/>
  <c r="E10" i="3"/>
  <c r="E26" i="2"/>
  <c r="E24" i="2"/>
  <c r="E20" i="2"/>
  <c r="E19" i="2"/>
  <c r="E11" i="2"/>
  <c r="E10" i="2"/>
  <c r="E8" i="2"/>
  <c r="E52" i="1"/>
  <c r="E39" i="1"/>
  <c r="E24" i="1"/>
  <c r="E16" i="5"/>
  <c r="E5" i="5"/>
  <c r="E17" i="6"/>
  <c r="E15" i="4"/>
  <c r="E14" i="3"/>
  <c r="E5" i="3"/>
  <c r="E23" i="5"/>
  <c r="D24" i="5"/>
  <c r="C24" i="5"/>
  <c r="E38" i="2"/>
  <c r="E4" i="4"/>
  <c r="E6" i="5" l="1"/>
  <c r="E5" i="6"/>
  <c r="E15" i="2"/>
  <c r="E53" i="1"/>
  <c r="E18" i="3"/>
  <c r="E48" i="1"/>
  <c r="E12" i="2"/>
  <c r="E16" i="2"/>
  <c r="E12" i="3"/>
  <c r="E8" i="4"/>
  <c r="E19" i="4"/>
  <c r="E7" i="2"/>
  <c r="E18" i="2"/>
  <c r="E23" i="2"/>
  <c r="E17" i="3"/>
  <c r="E4" i="2"/>
  <c r="E6" i="3"/>
  <c r="E11" i="5"/>
  <c r="E12" i="5"/>
  <c r="E10" i="4"/>
  <c r="E7" i="5"/>
  <c r="E51" i="1"/>
  <c r="E9" i="1"/>
  <c r="E9" i="3"/>
  <c r="E22" i="5"/>
  <c r="E13" i="3"/>
  <c r="E28" i="3"/>
  <c r="E19" i="1"/>
  <c r="E29" i="1"/>
  <c r="E23" i="1"/>
  <c r="C31" i="5"/>
  <c r="D31" i="5"/>
  <c r="E5" i="2"/>
  <c r="E13" i="2"/>
  <c r="E21" i="2"/>
  <c r="E15" i="3"/>
  <c r="E5" i="4"/>
  <c r="E13" i="4"/>
  <c r="E21" i="4"/>
  <c r="E10" i="6"/>
  <c r="E13" i="5"/>
  <c r="C23" i="4"/>
  <c r="D17" i="5"/>
  <c r="E14" i="6"/>
  <c r="E21" i="1"/>
  <c r="E13" i="1"/>
  <c r="E5" i="1"/>
  <c r="D23" i="4"/>
  <c r="E8" i="1"/>
  <c r="E30" i="1"/>
  <c r="E22" i="1"/>
  <c r="E14" i="1"/>
  <c r="E6" i="1"/>
  <c r="E4" i="3"/>
  <c r="E65" i="1"/>
  <c r="E25" i="1"/>
  <c r="E41" i="1"/>
  <c r="E14" i="4"/>
  <c r="E40" i="1"/>
  <c r="E31" i="1"/>
  <c r="E7" i="1"/>
  <c r="E34" i="1"/>
  <c r="E33" i="1"/>
  <c r="E6" i="4"/>
  <c r="E22" i="4"/>
  <c r="E38" i="1"/>
  <c r="E9" i="2"/>
  <c r="E17" i="2"/>
  <c r="E25" i="2"/>
  <c r="E6" i="6"/>
  <c r="E37" i="1"/>
  <c r="E4" i="5"/>
  <c r="E26" i="1"/>
  <c r="E10" i="1"/>
  <c r="E4" i="6"/>
  <c r="C54" i="1"/>
  <c r="E36" i="1"/>
  <c r="E28" i="1"/>
  <c r="E20" i="1"/>
  <c r="E12" i="1"/>
  <c r="D54" i="1"/>
  <c r="E27" i="1"/>
  <c r="E11" i="1"/>
  <c r="E59" i="1"/>
  <c r="E50" i="1"/>
  <c r="E11" i="3"/>
  <c r="E19" i="3"/>
  <c r="E9" i="4"/>
  <c r="E17" i="4"/>
  <c r="E18" i="1"/>
  <c r="E17" i="1"/>
  <c r="D27" i="2"/>
  <c r="D40" i="2" s="1"/>
  <c r="E8" i="6"/>
  <c r="E16" i="6"/>
  <c r="E35" i="1"/>
  <c r="E32" i="1"/>
  <c r="E16" i="1"/>
  <c r="E33" i="2"/>
  <c r="E15" i="1"/>
  <c r="C17" i="5"/>
  <c r="C23" i="3"/>
  <c r="C31" i="3" s="1"/>
  <c r="D23" i="3"/>
  <c r="D31" i="3" s="1"/>
  <c r="E6" i="2"/>
  <c r="E14" i="2"/>
  <c r="E22" i="2"/>
  <c r="E8" i="3"/>
  <c r="E16" i="3"/>
  <c r="E11" i="6"/>
  <c r="D18" i="6"/>
  <c r="C18" i="6"/>
  <c r="E7" i="4"/>
  <c r="E7" i="3"/>
  <c r="C27" i="2"/>
  <c r="C40" i="2" s="1"/>
  <c r="E49" i="1"/>
  <c r="D42" i="1"/>
  <c r="E4" i="1"/>
  <c r="C42" i="1"/>
  <c r="L55" i="1"/>
  <c r="D33" i="5" l="1"/>
  <c r="E17" i="5"/>
  <c r="C33" i="5"/>
  <c r="C68" i="1"/>
  <c r="D68" i="1"/>
  <c r="E54" i="1"/>
  <c r="E24" i="5"/>
  <c r="E31" i="5"/>
  <c r="E18" i="6" l="1"/>
  <c r="I12" i="7" s="1"/>
  <c r="E23" i="4"/>
  <c r="H14" i="7" s="1"/>
  <c r="E33" i="5"/>
  <c r="H12" i="7" s="1"/>
  <c r="E23" i="3"/>
  <c r="E31" i="3" s="1"/>
  <c r="G12" i="7" s="1"/>
  <c r="E27" i="2"/>
  <c r="E40" i="2" s="1"/>
  <c r="G14" i="7" s="1"/>
  <c r="E42" i="1"/>
  <c r="E68" i="1" s="1"/>
  <c r="J12" i="7" l="1"/>
  <c r="J14" i="7"/>
  <c r="D7" i="7" l="1"/>
  <c r="G13" i="7"/>
  <c r="J13" i="7" s="1"/>
</calcChain>
</file>

<file path=xl/sharedStrings.xml><?xml version="1.0" encoding="utf-8"?>
<sst xmlns="http://schemas.openxmlformats.org/spreadsheetml/2006/main" count="394" uniqueCount="295">
  <si>
    <t>REGIONAL CENTRAL</t>
  </si>
  <si>
    <t xml:space="preserve">ESTABLECIMIENTO DE RECLUSIÓN DEL ORDEN NACIONAL </t>
  </si>
  <si>
    <t>Total</t>
  </si>
  <si>
    <t>COMPLEJO CARCELARIO Y PENITENCIARIO METROPOLITANO DE CUCUTA</t>
  </si>
  <si>
    <t>COMPLEJO CARCELARIO Y PENITENCIARIO BOGOTA</t>
  </si>
  <si>
    <t>CPAMS EL BARNE</t>
  </si>
  <si>
    <t>CPMS BOGOTA</t>
  </si>
  <si>
    <t>CPMS ACACIAS</t>
  </si>
  <si>
    <t>CPAMSM BOGOTA</t>
  </si>
  <si>
    <t>EPMSC PITALITO</t>
  </si>
  <si>
    <t>CPMS ESPINAL</t>
  </si>
  <si>
    <t>CPMS YOPAL</t>
  </si>
  <si>
    <t>EPMSC SOGAMOSO</t>
  </si>
  <si>
    <t>EPMSC SANTA ROSA DE VITERBO (JYP-MUJERES)</t>
  </si>
  <si>
    <t>EPMSC DUITAMA</t>
  </si>
  <si>
    <t>CPMS CHIQUINQUIRA</t>
  </si>
  <si>
    <t>EPMSC CHAPARRAL</t>
  </si>
  <si>
    <t>EPMSC GRANADA</t>
  </si>
  <si>
    <t>CPMS FUSAGASUGA</t>
  </si>
  <si>
    <t>CPMS CHOCONTA</t>
  </si>
  <si>
    <t>EPMSC LETICIA</t>
  </si>
  <si>
    <t>CPMS RAMIRIQUI</t>
  </si>
  <si>
    <t>CPMS UBATE</t>
  </si>
  <si>
    <t>CPMS TUNJA</t>
  </si>
  <si>
    <t>EPMSC CAQUEZA</t>
  </si>
  <si>
    <t>CPMS LA MESA</t>
  </si>
  <si>
    <t>CPMS MELGAR</t>
  </si>
  <si>
    <t>CPMS PAZ DE ARIPORO</t>
  </si>
  <si>
    <t>CPMS MONIQUIRA</t>
  </si>
  <si>
    <t>CPMS VILLETA</t>
  </si>
  <si>
    <t>EPMSC GUATEQUE</t>
  </si>
  <si>
    <t>CPMS GACHETA</t>
  </si>
  <si>
    <t>PMS LA ESPERANZA DE GUADUAS</t>
  </si>
  <si>
    <t>CPMS NEIVA</t>
  </si>
  <si>
    <t>CPMS VILLAVICENCIO</t>
  </si>
  <si>
    <t>PMS LAS HELICONIAS DE FLORENCIA</t>
  </si>
  <si>
    <t>CPMS FLORENCIA</t>
  </si>
  <si>
    <t>CPOMS ACACIAS</t>
  </si>
  <si>
    <t>CPMS GIRARDOT</t>
  </si>
  <si>
    <t>CPMS LA PLATA</t>
  </si>
  <si>
    <t>CPMS GARZON</t>
  </si>
  <si>
    <t>CPMS GUAMO</t>
  </si>
  <si>
    <t>CPMSCACOM-2</t>
  </si>
  <si>
    <t>REGIONAL EJERCITO - CENTRAL</t>
  </si>
  <si>
    <t>CPAMSEJART</t>
  </si>
  <si>
    <t>CPAMSEJEYO</t>
  </si>
  <si>
    <t>CPAMSEJAPI</t>
  </si>
  <si>
    <t>CPAMSEJEPO</t>
  </si>
  <si>
    <t>CPAMSEJECO</t>
  </si>
  <si>
    <t>REGIONAL POLICIA NACIONAL - CENTRAL</t>
  </si>
  <si>
    <t>CPMMSF FACATATIVA</t>
  </si>
  <si>
    <t>REGIONAL ARMADA NACIONAL - CENTRAL</t>
  </si>
  <si>
    <t>ARBOG  BOGOTA</t>
  </si>
  <si>
    <t>TOTAL, GENERAL REGIONAL CENTRAL</t>
  </si>
  <si>
    <t>REGIONAL OCCIDENTE</t>
  </si>
  <si>
    <t>COMPLEJO CARCELARIO Y PENITENCIARIO JAMUNDI</t>
  </si>
  <si>
    <t>CPAMS POPAYAN (ERE)</t>
  </si>
  <si>
    <t>CPAMS PALMIRA</t>
  </si>
  <si>
    <t>CPMS TULUA</t>
  </si>
  <si>
    <t>CPMS IPIALES</t>
  </si>
  <si>
    <t>EPMSC BUENAVENTURA</t>
  </si>
  <si>
    <t>EPMSC CARTAGO</t>
  </si>
  <si>
    <t>EPMSC TUMACO</t>
  </si>
  <si>
    <t>EPMSC SANTANDER DE QUILICHAO</t>
  </si>
  <si>
    <t>CPMSM POPAYAN</t>
  </si>
  <si>
    <t>CPMS EL BORDO</t>
  </si>
  <si>
    <t>EPMSC PUERTO TEJADA</t>
  </si>
  <si>
    <t>EPMSC BOLIVAR-CAUCA</t>
  </si>
  <si>
    <t>EPMSC SILVIA</t>
  </si>
  <si>
    <t>EPMSC SEVILLA</t>
  </si>
  <si>
    <t>EPMSC CAICEDONIA</t>
  </si>
  <si>
    <t>EPMSC LA UNION</t>
  </si>
  <si>
    <t>EPMSC MOCOA</t>
  </si>
  <si>
    <t>EPMSC ROLDANILLO</t>
  </si>
  <si>
    <t>CPMS CALI (ERE)</t>
  </si>
  <si>
    <t>CPMS BUGA</t>
  </si>
  <si>
    <t>CPMSM PASTO</t>
  </si>
  <si>
    <t>CPMS TUQUERRES</t>
  </si>
  <si>
    <t>REGIONAL EJERCITO - OCCIDENTE</t>
  </si>
  <si>
    <t>CPAMSEJECA</t>
  </si>
  <si>
    <t>REGIONAL ARMADA NACIONAL - OCCCIDENTE</t>
  </si>
  <si>
    <t>ARBUE BUENAVENTURA</t>
  </si>
  <si>
    <t>TOTAL, GENERAL REGIONAL OCCIDENTE</t>
  </si>
  <si>
    <t>REGIONAL NOROESTE</t>
  </si>
  <si>
    <t>COMPLEJO CARCELARIO Y PENITENCIARIO PEDREGAL</t>
  </si>
  <si>
    <t>CPMS PUERTO TRIUNFO</t>
  </si>
  <si>
    <t>CPAMS LA PAZ</t>
  </si>
  <si>
    <t>CPMS APARTADO</t>
  </si>
  <si>
    <t>EPMSC QUIBDO</t>
  </si>
  <si>
    <t>EPMSC ANDES</t>
  </si>
  <si>
    <t>EPMSC PUERTO BERRIO</t>
  </si>
  <si>
    <t>EPMSC YARUMAL</t>
  </si>
  <si>
    <t>EPMSC LA CEJA</t>
  </si>
  <si>
    <t>CPMS SANTO DOMINGO</t>
  </si>
  <si>
    <t>EPMSC SONSON</t>
  </si>
  <si>
    <t>EPMSC SANTA ROSA DE OSOS</t>
  </si>
  <si>
    <t>EPMSC BOLIVAR-ANTIOQUIA</t>
  </si>
  <si>
    <t>EPMSC CAUCASIA</t>
  </si>
  <si>
    <t>EPMSC SANTA BARBARA</t>
  </si>
  <si>
    <t>CPMS JERICO</t>
  </si>
  <si>
    <t>EPMSC ISTMINA</t>
  </si>
  <si>
    <t>EPMSC TAMESIS</t>
  </si>
  <si>
    <t>REGIONAL EJERCITO - NOROESTE</t>
  </si>
  <si>
    <t>CPAMSEJEBE</t>
  </si>
  <si>
    <t>TOTAL, GENERAL REGIONAL NOROESTE</t>
  </si>
  <si>
    <t>CPMS BELLO</t>
  </si>
  <si>
    <t>REGIONAL VIEJO CALDAS</t>
  </si>
  <si>
    <t>COMPLEJO CARCELARIO Y PENITENCIARIO IBAGUE</t>
  </si>
  <si>
    <t>CPAMS LA DORADA</t>
  </si>
  <si>
    <t>EPMSC MANIZALES</t>
  </si>
  <si>
    <t>EPMSC CALARCA</t>
  </si>
  <si>
    <t>EPMSC PEREIRA (ERE)</t>
  </si>
  <si>
    <t>EPMSC ARMENIA</t>
  </si>
  <si>
    <t>EPMSC HONDA</t>
  </si>
  <si>
    <t>RM PEREIRA</t>
  </si>
  <si>
    <t>EPMSC SANTA ROSA DE CABAL</t>
  </si>
  <si>
    <t>EPMSC SALAMINA</t>
  </si>
  <si>
    <t>EPMSC PUERTO BOYACA</t>
  </si>
  <si>
    <t>EPMSC ANSERMA</t>
  </si>
  <si>
    <t>RM ARMENIA</t>
  </si>
  <si>
    <t>RM MANIZALES</t>
  </si>
  <si>
    <t>EPMSC LIBANO</t>
  </si>
  <si>
    <t>EPMSC RIOSUCIO</t>
  </si>
  <si>
    <t>EPMSC FRESNO</t>
  </si>
  <si>
    <t>EPMSC PENSILVANIA</t>
  </si>
  <si>
    <t>EPMSC PACORA</t>
  </si>
  <si>
    <t>REGIONAL NORTE</t>
  </si>
  <si>
    <t>CPAMS VALLEDUPAR</t>
  </si>
  <si>
    <t>EPMSC BARRANQUILLA</t>
  </si>
  <si>
    <t>EPMSC SANTA MARTA</t>
  </si>
  <si>
    <t>CMS BARRANQUILLA</t>
  </si>
  <si>
    <t>EPMSC VALLEDUPAR</t>
  </si>
  <si>
    <t>EPMSC SAN ANDRES</t>
  </si>
  <si>
    <t>EPMSC EL BANCO</t>
  </si>
  <si>
    <t>REGIONAL EJERCITO - NORTE</t>
  </si>
  <si>
    <t>CPAMSEJUPA</t>
  </si>
  <si>
    <t>CPAMSEJEMA</t>
  </si>
  <si>
    <t>REGIONAL ARMADA NACIONAL - NORTE</t>
  </si>
  <si>
    <t>ARCAR CARTAGENA</t>
  </si>
  <si>
    <t>CPAMSARCOR</t>
  </si>
  <si>
    <t>TOTAL, GENERAL REGIONAL NORTE</t>
  </si>
  <si>
    <t>CPMS CARTAGENA</t>
  </si>
  <si>
    <t>CPMS MONTERIA</t>
  </si>
  <si>
    <t>CPMS RIOHACHA</t>
  </si>
  <si>
    <t>CPMS SINCELEJO</t>
  </si>
  <si>
    <t>CPMS TIERRALTA</t>
  </si>
  <si>
    <t>CPMS MAGANGUE</t>
  </si>
  <si>
    <t>REGIONAL ORIENTE</t>
  </si>
  <si>
    <t>CPAMS GIRON</t>
  </si>
  <si>
    <t>CPMS BUCARAMANGA (ERE)</t>
  </si>
  <si>
    <t>EPMSC SOCORRO</t>
  </si>
  <si>
    <t>EPMSC OCANA</t>
  </si>
  <si>
    <t>EPMSC BARRANCABERMEJA</t>
  </si>
  <si>
    <t>EPMSC ARAUCA</t>
  </si>
  <si>
    <t>EPMSC PAMPLONA</t>
  </si>
  <si>
    <t>EPMS SAN GIL</t>
  </si>
  <si>
    <t>CPMSM BUCARAMANGA</t>
  </si>
  <si>
    <t>EPMSC VELEZ</t>
  </si>
  <si>
    <t>EPMSC AGUACHICA</t>
  </si>
  <si>
    <t>EPMSC MALAGA</t>
  </si>
  <si>
    <t>CPMS SAN VICENTE DE CHUCURI</t>
  </si>
  <si>
    <t>TOTAL, GENERAL POBLACIÓN PRIVADA DE LA LIBERTAD</t>
  </si>
  <si>
    <t>OPERADOR</t>
  </si>
  <si>
    <t>REGIONALES</t>
  </si>
  <si>
    <t>No ERON</t>
  </si>
  <si>
    <t>PPL</t>
  </si>
  <si>
    <t>TOTAL</t>
  </si>
  <si>
    <t>OPERADOR EN SALUD 1</t>
  </si>
  <si>
    <t>OPERADOR EN SALUD 3</t>
  </si>
  <si>
    <t>OPERADOR EN SALUD 2</t>
  </si>
  <si>
    <t>Regional Noroeste,Norte y Oriente</t>
  </si>
  <si>
    <t>Regional Central</t>
  </si>
  <si>
    <t>Regional Occidente y Viejo Caldas</t>
  </si>
  <si>
    <t>No ERON ESPECIALES</t>
  </si>
  <si>
    <t>FEMENINO</t>
  </si>
  <si>
    <t>MASCULINO</t>
  </si>
  <si>
    <t>CIUDAD</t>
  </si>
  <si>
    <t>BOGOTA D.C.</t>
  </si>
  <si>
    <t>COMBITA</t>
  </si>
  <si>
    <t>GUADUAS</t>
  </si>
  <si>
    <t>ACACIAS</t>
  </si>
  <si>
    <t>NEIVA</t>
  </si>
  <si>
    <t>VILLAVICENCIO</t>
  </si>
  <si>
    <t>FLORENCIA</t>
  </si>
  <si>
    <t>PITALITO</t>
  </si>
  <si>
    <t>ESPINAL</t>
  </si>
  <si>
    <t>YOPAL</t>
  </si>
  <si>
    <t>GIRARDOT</t>
  </si>
  <si>
    <t>SOGAMOSO</t>
  </si>
  <si>
    <t>LA PLATA</t>
  </si>
  <si>
    <t>SANTA ROSA DE VITERBO</t>
  </si>
  <si>
    <t>DUITAMA</t>
  </si>
  <si>
    <t>CHIQUINQUIRA</t>
  </si>
  <si>
    <t>GARZON</t>
  </si>
  <si>
    <t>CHAPARRAL</t>
  </si>
  <si>
    <t>GRANADA</t>
  </si>
  <si>
    <t>FUSAGASUGA</t>
  </si>
  <si>
    <t>CHOCONTA</t>
  </si>
  <si>
    <t>LETICIA</t>
  </si>
  <si>
    <t>RAMIRIQUI</t>
  </si>
  <si>
    <t>UBATE</t>
  </si>
  <si>
    <t>TUNJA</t>
  </si>
  <si>
    <t>CAQUEZA</t>
  </si>
  <si>
    <t>GUAMO</t>
  </si>
  <si>
    <t>LA MESA</t>
  </si>
  <si>
    <t>MELGAR</t>
  </si>
  <si>
    <t>PAZ DE ARIPORO</t>
  </si>
  <si>
    <t>MONIQUIRA</t>
  </si>
  <si>
    <t>VILLETA</t>
  </si>
  <si>
    <t>GUATEQUE</t>
  </si>
  <si>
    <t>GACHETA</t>
  </si>
  <si>
    <t>META</t>
  </si>
  <si>
    <t>FACATATIVA</t>
  </si>
  <si>
    <t>JAMUNDI</t>
  </si>
  <si>
    <t>SANTIAGO DE CALI</t>
  </si>
  <si>
    <t>POPAYAN</t>
  </si>
  <si>
    <t>PALMIRA</t>
  </si>
  <si>
    <t>BUGA</t>
  </si>
  <si>
    <t>TULUA</t>
  </si>
  <si>
    <t>PASTO</t>
  </si>
  <si>
    <t>IPIALES</t>
  </si>
  <si>
    <t>BUENAVENTURA</t>
  </si>
  <si>
    <t>CARTAGO</t>
  </si>
  <si>
    <t>TUMACO</t>
  </si>
  <si>
    <t>SANTANDER DE QUILICHAO</t>
  </si>
  <si>
    <t>TUQUERRES</t>
  </si>
  <si>
    <t>EL BORDO</t>
  </si>
  <si>
    <t>PUERTO TEJADA</t>
  </si>
  <si>
    <t>BOLIVAR</t>
  </si>
  <si>
    <t>SILVIA</t>
  </si>
  <si>
    <t>SEVILLA</t>
  </si>
  <si>
    <t>CAICEDONIA</t>
  </si>
  <si>
    <t>LA UNION</t>
  </si>
  <si>
    <t>MOCOA</t>
  </si>
  <si>
    <t>ROLDANILLO</t>
  </si>
  <si>
    <t>MEDELLIN</t>
  </si>
  <si>
    <t>PUERTO TRIUNFO</t>
  </si>
  <si>
    <t>ITAGUI</t>
  </si>
  <si>
    <t>APARTADO</t>
  </si>
  <si>
    <t>SAN FRANCISCO DE QUIBDO</t>
  </si>
  <si>
    <t>ANDES</t>
  </si>
  <si>
    <t>PUERTO BERRIO</t>
  </si>
  <si>
    <t>YARUMAL</t>
  </si>
  <si>
    <t>LA CEJA</t>
  </si>
  <si>
    <t>SANTO DOMINGO</t>
  </si>
  <si>
    <t>SONSON</t>
  </si>
  <si>
    <t>SANTA ROSA DE OSOS</t>
  </si>
  <si>
    <t>CAUCASIA</t>
  </si>
  <si>
    <t>SANTA BARBARA</t>
  </si>
  <si>
    <t>JERICO</t>
  </si>
  <si>
    <t>ISTMINA</t>
  </si>
  <si>
    <t>TAMESIS</t>
  </si>
  <si>
    <t>IBAGUE</t>
  </si>
  <si>
    <t>LA DORADA</t>
  </si>
  <si>
    <t>MANIZALES</t>
  </si>
  <si>
    <t>CALARCA</t>
  </si>
  <si>
    <t>PEREIRA</t>
  </si>
  <si>
    <t>ARMENIA</t>
  </si>
  <si>
    <t>HONDA</t>
  </si>
  <si>
    <t>SANTA ROSA DE CABAL</t>
  </si>
  <si>
    <t>SALAMINA</t>
  </si>
  <si>
    <t>PUERTO BOYACA</t>
  </si>
  <si>
    <t>ANSERMA</t>
  </si>
  <si>
    <t>LIBANO</t>
  </si>
  <si>
    <t>RIOSUCIO</t>
  </si>
  <si>
    <t>FRESNO</t>
  </si>
  <si>
    <t>PENSILVANIA</t>
  </si>
  <si>
    <t>PACORA</t>
  </si>
  <si>
    <t>BELLO</t>
  </si>
  <si>
    <t>CARTAGENA</t>
  </si>
  <si>
    <t>VALLEDUPAR</t>
  </si>
  <si>
    <t>BARRANQUILLA</t>
  </si>
  <si>
    <t>SANTA MARTA</t>
  </si>
  <si>
    <t>MONTERIA</t>
  </si>
  <si>
    <t>RIOHACHA</t>
  </si>
  <si>
    <t>SINCELEJO</t>
  </si>
  <si>
    <t>SAN ANDRES Y PROVIDENCIA</t>
  </si>
  <si>
    <t>TIERRALTA</t>
  </si>
  <si>
    <t>MAGANGUE</t>
  </si>
  <si>
    <t>EL BANCO</t>
  </si>
  <si>
    <t>MALAMBO</t>
  </si>
  <si>
    <t>COROZAL</t>
  </si>
  <si>
    <t>CUCUTA</t>
  </si>
  <si>
    <t>GIRON</t>
  </si>
  <si>
    <t>BUCARAMANGA</t>
  </si>
  <si>
    <t>SOCORRO</t>
  </si>
  <si>
    <t>OCAÑA</t>
  </si>
  <si>
    <t>BARRANCABERMEJA</t>
  </si>
  <si>
    <t>ARAUCA</t>
  </si>
  <si>
    <t>PAMPLONA</t>
  </si>
  <si>
    <t>SAN GIL</t>
  </si>
  <si>
    <t>VELEZ</t>
  </si>
  <si>
    <t>AGUACHICA</t>
  </si>
  <si>
    <t>MALAGA</t>
  </si>
  <si>
    <t>SAN VICENTE DE CHUCURI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</si>
</sst>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Cambria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FFFFFF"/>
      <name val="Calibri"/>
      <family val="2"/>
    </font>
    <font>
      <sz val="12"/>
      <color theme="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8D1E3E"/>
        <bgColor indexed="64"/>
      </patternFill>
    </fill>
    <fill>
      <patternFill patternType="solid">
        <fgColor rgb="FFE25D0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6" xfId="0" applyFont="1" applyBorder="1" applyAlignment="1">
      <alignment horizontal="justify" vertical="center"/>
    </xf>
    <xf numFmtId="0" fontId="3" fillId="2" borderId="6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justify" vertical="center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center"/>
    </xf>
    <xf numFmtId="164" fontId="6" fillId="2" borderId="10" xfId="1" applyNumberFormat="1" applyFont="1" applyFill="1" applyBorder="1" applyAlignment="1">
      <alignment vertical="top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164" fontId="6" fillId="2" borderId="10" xfId="1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vertical="center"/>
    </xf>
    <xf numFmtId="164" fontId="5" fillId="2" borderId="11" xfId="1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0" fillId="0" borderId="11" xfId="1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justify" vertical="center"/>
    </xf>
    <xf numFmtId="0" fontId="3" fillId="3" borderId="3" xfId="0" applyFont="1" applyFill="1" applyBorder="1" applyAlignment="1">
      <alignment horizontal="justify" vertical="center"/>
    </xf>
    <xf numFmtId="0" fontId="3" fillId="3" borderId="8" xfId="0" applyFont="1" applyFill="1" applyBorder="1" applyAlignment="1">
      <alignment horizontal="justify" vertical="center"/>
    </xf>
    <xf numFmtId="0" fontId="3" fillId="3" borderId="4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31DC-2DD9-4001-9913-E8D1BB7E5D38}">
  <dimension ref="A1:L68"/>
  <sheetViews>
    <sheetView tabSelected="1" zoomScaleNormal="100" workbookViewId="0">
      <selection activeCell="C7" sqref="C7"/>
    </sheetView>
  </sheetViews>
  <sheetFormatPr baseColWidth="10" defaultRowHeight="14.5" x14ac:dyDescent="0.35"/>
  <cols>
    <col min="1" max="4" width="38" style="14" customWidth="1"/>
    <col min="5" max="5" width="11.6328125" style="15" bestFit="1" customWidth="1"/>
  </cols>
  <sheetData>
    <row r="1" spans="1:5" ht="15" thickBot="1" x14ac:dyDescent="0.4">
      <c r="A1" s="36" t="s">
        <v>0</v>
      </c>
      <c r="B1" s="37"/>
      <c r="C1" s="37"/>
      <c r="D1" s="37"/>
      <c r="E1" s="38"/>
    </row>
    <row r="2" spans="1:5" x14ac:dyDescent="0.35">
      <c r="A2" s="32" t="s">
        <v>1</v>
      </c>
      <c r="B2" s="32" t="s">
        <v>176</v>
      </c>
      <c r="C2" s="32" t="s">
        <v>174</v>
      </c>
      <c r="D2" s="32" t="s">
        <v>175</v>
      </c>
      <c r="E2" s="39" t="s">
        <v>2</v>
      </c>
    </row>
    <row r="3" spans="1:5" ht="15" thickBot="1" x14ac:dyDescent="0.4">
      <c r="A3" s="33"/>
      <c r="B3" s="33"/>
      <c r="C3" s="33"/>
      <c r="D3" s="33"/>
      <c r="E3" s="40"/>
    </row>
    <row r="4" spans="1:5" ht="26.5" thickBot="1" x14ac:dyDescent="0.4">
      <c r="A4" s="9" t="s">
        <v>4</v>
      </c>
      <c r="B4" s="28" t="s">
        <v>177</v>
      </c>
      <c r="C4" s="28">
        <v>7</v>
      </c>
      <c r="D4" s="28">
        <v>7084</v>
      </c>
      <c r="E4" s="6">
        <f>+C4+D4</f>
        <v>7091</v>
      </c>
    </row>
    <row r="5" spans="1:5" ht="15.5" thickBot="1" x14ac:dyDescent="0.4">
      <c r="A5" s="9" t="s">
        <v>5</v>
      </c>
      <c r="B5" s="28" t="s">
        <v>178</v>
      </c>
      <c r="C5" s="28">
        <v>0</v>
      </c>
      <c r="D5" s="28">
        <v>3844</v>
      </c>
      <c r="E5" s="6">
        <f t="shared" ref="E5:E41" si="0">+C5+D5</f>
        <v>3844</v>
      </c>
    </row>
    <row r="6" spans="1:5" ht="15.5" thickBot="1" x14ac:dyDescent="0.4">
      <c r="A6" s="9" t="s">
        <v>6</v>
      </c>
      <c r="B6" s="28" t="s">
        <v>177</v>
      </c>
      <c r="C6" s="28">
        <v>2</v>
      </c>
      <c r="D6" s="28">
        <v>3883</v>
      </c>
      <c r="E6" s="6">
        <f t="shared" si="0"/>
        <v>3885</v>
      </c>
    </row>
    <row r="7" spans="1:5" ht="15.5" thickBot="1" x14ac:dyDescent="0.4">
      <c r="A7" s="9" t="s">
        <v>32</v>
      </c>
      <c r="B7" s="28" t="s">
        <v>179</v>
      </c>
      <c r="C7" s="28">
        <v>1</v>
      </c>
      <c r="D7" s="28">
        <v>2642</v>
      </c>
      <c r="E7" s="6">
        <f t="shared" si="0"/>
        <v>2643</v>
      </c>
    </row>
    <row r="8" spans="1:5" ht="15.5" thickBot="1" x14ac:dyDescent="0.4">
      <c r="A8" s="9" t="s">
        <v>7</v>
      </c>
      <c r="B8" s="28" t="s">
        <v>180</v>
      </c>
      <c r="C8" s="28">
        <v>117</v>
      </c>
      <c r="D8" s="28">
        <v>2178</v>
      </c>
      <c r="E8" s="6">
        <f t="shared" si="0"/>
        <v>2295</v>
      </c>
    </row>
    <row r="9" spans="1:5" ht="15.5" thickBot="1" x14ac:dyDescent="0.4">
      <c r="A9" s="9" t="s">
        <v>8</v>
      </c>
      <c r="B9" s="28" t="s">
        <v>177</v>
      </c>
      <c r="C9" s="28">
        <v>1783</v>
      </c>
      <c r="D9" s="28">
        <v>9</v>
      </c>
      <c r="E9" s="6">
        <f t="shared" si="0"/>
        <v>1792</v>
      </c>
    </row>
    <row r="10" spans="1:5" ht="15.5" thickBot="1" x14ac:dyDescent="0.4">
      <c r="A10" s="9" t="s">
        <v>33</v>
      </c>
      <c r="B10" s="28" t="s">
        <v>181</v>
      </c>
      <c r="C10" s="28">
        <v>117</v>
      </c>
      <c r="D10" s="28">
        <v>1207</v>
      </c>
      <c r="E10" s="6">
        <f t="shared" si="0"/>
        <v>1324</v>
      </c>
    </row>
    <row r="11" spans="1:5" ht="15.5" thickBot="1" x14ac:dyDescent="0.4">
      <c r="A11" s="9" t="s">
        <v>34</v>
      </c>
      <c r="B11" s="28" t="s">
        <v>182</v>
      </c>
      <c r="C11" s="28">
        <v>9</v>
      </c>
      <c r="D11" s="28">
        <v>1558</v>
      </c>
      <c r="E11" s="6">
        <f t="shared" si="0"/>
        <v>1567</v>
      </c>
    </row>
    <row r="12" spans="1:5" ht="15.5" thickBot="1" x14ac:dyDescent="0.4">
      <c r="A12" s="9" t="s">
        <v>35</v>
      </c>
      <c r="B12" s="28" t="s">
        <v>183</v>
      </c>
      <c r="C12" s="28">
        <v>1</v>
      </c>
      <c r="D12" s="28">
        <v>1283</v>
      </c>
      <c r="E12" s="6">
        <f t="shared" si="0"/>
        <v>1284</v>
      </c>
    </row>
    <row r="13" spans="1:5" ht="15.5" thickBot="1" x14ac:dyDescent="0.4">
      <c r="A13" s="9" t="s">
        <v>9</v>
      </c>
      <c r="B13" s="28" t="s">
        <v>184</v>
      </c>
      <c r="C13" s="28">
        <v>59</v>
      </c>
      <c r="D13" s="28">
        <v>1024</v>
      </c>
      <c r="E13" s="6">
        <f t="shared" si="0"/>
        <v>1083</v>
      </c>
    </row>
    <row r="14" spans="1:5" ht="15.5" thickBot="1" x14ac:dyDescent="0.4">
      <c r="A14" s="9" t="s">
        <v>10</v>
      </c>
      <c r="B14" s="28" t="s">
        <v>185</v>
      </c>
      <c r="C14" s="28">
        <v>0</v>
      </c>
      <c r="D14" s="28">
        <v>1041</v>
      </c>
      <c r="E14" s="6">
        <f t="shared" si="0"/>
        <v>1041</v>
      </c>
    </row>
    <row r="15" spans="1:5" ht="15.5" thickBot="1" x14ac:dyDescent="0.4">
      <c r="A15" s="9" t="s">
        <v>11</v>
      </c>
      <c r="B15" s="28" t="s">
        <v>186</v>
      </c>
      <c r="C15" s="28">
        <v>7</v>
      </c>
      <c r="D15" s="28">
        <v>933</v>
      </c>
      <c r="E15" s="6">
        <f t="shared" si="0"/>
        <v>940</v>
      </c>
    </row>
    <row r="16" spans="1:5" ht="15.5" thickBot="1" x14ac:dyDescent="0.4">
      <c r="A16" s="9" t="s">
        <v>36</v>
      </c>
      <c r="B16" s="28" t="s">
        <v>183</v>
      </c>
      <c r="C16" s="28">
        <v>59</v>
      </c>
      <c r="D16" s="28">
        <v>842</v>
      </c>
      <c r="E16" s="6">
        <f t="shared" si="0"/>
        <v>901</v>
      </c>
    </row>
    <row r="17" spans="1:5" ht="15.5" thickBot="1" x14ac:dyDescent="0.4">
      <c r="A17" s="9" t="s">
        <v>37</v>
      </c>
      <c r="B17" s="28" t="s">
        <v>180</v>
      </c>
      <c r="C17" s="28">
        <v>0</v>
      </c>
      <c r="D17" s="28">
        <v>758</v>
      </c>
      <c r="E17" s="6">
        <f t="shared" si="0"/>
        <v>758</v>
      </c>
    </row>
    <row r="18" spans="1:5" ht="15.5" thickBot="1" x14ac:dyDescent="0.4">
      <c r="A18" s="9" t="s">
        <v>38</v>
      </c>
      <c r="B18" s="28" t="s">
        <v>187</v>
      </c>
      <c r="C18" s="28">
        <v>3</v>
      </c>
      <c r="D18" s="28">
        <v>924</v>
      </c>
      <c r="E18" s="6">
        <f t="shared" si="0"/>
        <v>927</v>
      </c>
    </row>
    <row r="19" spans="1:5" ht="15.5" thickBot="1" x14ac:dyDescent="0.4">
      <c r="A19" s="9" t="s">
        <v>12</v>
      </c>
      <c r="B19" s="28" t="s">
        <v>188</v>
      </c>
      <c r="C19" s="28">
        <v>133</v>
      </c>
      <c r="D19" s="28">
        <v>388</v>
      </c>
      <c r="E19" s="6">
        <f t="shared" si="0"/>
        <v>521</v>
      </c>
    </row>
    <row r="20" spans="1:5" ht="15.5" thickBot="1" x14ac:dyDescent="0.4">
      <c r="A20" s="9" t="s">
        <v>39</v>
      </c>
      <c r="B20" s="28" t="s">
        <v>189</v>
      </c>
      <c r="C20" s="28">
        <v>0</v>
      </c>
      <c r="D20" s="28">
        <v>423</v>
      </c>
      <c r="E20" s="6">
        <f t="shared" si="0"/>
        <v>423</v>
      </c>
    </row>
    <row r="21" spans="1:5" ht="15.5" thickBot="1" x14ac:dyDescent="0.4">
      <c r="A21" s="9" t="s">
        <v>13</v>
      </c>
      <c r="B21" s="28" t="s">
        <v>190</v>
      </c>
      <c r="C21" s="28">
        <v>0</v>
      </c>
      <c r="D21" s="28">
        <v>439</v>
      </c>
      <c r="E21" s="6">
        <f t="shared" si="0"/>
        <v>439</v>
      </c>
    </row>
    <row r="22" spans="1:5" ht="15.5" thickBot="1" x14ac:dyDescent="0.4">
      <c r="A22" s="9" t="s">
        <v>14</v>
      </c>
      <c r="B22" s="28" t="s">
        <v>191</v>
      </c>
      <c r="C22" s="28">
        <v>4</v>
      </c>
      <c r="D22" s="28">
        <v>360</v>
      </c>
      <c r="E22" s="6">
        <f t="shared" si="0"/>
        <v>364</v>
      </c>
    </row>
    <row r="23" spans="1:5" ht="15.5" thickBot="1" x14ac:dyDescent="0.4">
      <c r="A23" s="9" t="s">
        <v>15</v>
      </c>
      <c r="B23" s="28" t="s">
        <v>192</v>
      </c>
      <c r="C23" s="28">
        <v>1</v>
      </c>
      <c r="D23" s="28">
        <v>390</v>
      </c>
      <c r="E23" s="6">
        <f t="shared" si="0"/>
        <v>391</v>
      </c>
    </row>
    <row r="24" spans="1:5" ht="15.5" thickBot="1" x14ac:dyDescent="0.4">
      <c r="A24" s="9" t="s">
        <v>40</v>
      </c>
      <c r="B24" s="28" t="s">
        <v>193</v>
      </c>
      <c r="C24" s="28">
        <v>2</v>
      </c>
      <c r="D24" s="28">
        <v>313</v>
      </c>
      <c r="E24" s="6">
        <f t="shared" si="0"/>
        <v>315</v>
      </c>
    </row>
    <row r="25" spans="1:5" ht="15.5" thickBot="1" x14ac:dyDescent="0.4">
      <c r="A25" s="9" t="s">
        <v>16</v>
      </c>
      <c r="B25" s="28" t="s">
        <v>194</v>
      </c>
      <c r="C25" s="28">
        <v>0</v>
      </c>
      <c r="D25" s="28">
        <v>237</v>
      </c>
      <c r="E25" s="6">
        <f t="shared" si="0"/>
        <v>237</v>
      </c>
    </row>
    <row r="26" spans="1:5" ht="15.5" thickBot="1" x14ac:dyDescent="0.4">
      <c r="A26" s="9" t="s">
        <v>17</v>
      </c>
      <c r="B26" s="28" t="s">
        <v>195</v>
      </c>
      <c r="C26" s="28">
        <v>1</v>
      </c>
      <c r="D26" s="28">
        <v>226</v>
      </c>
      <c r="E26" s="6">
        <f t="shared" si="0"/>
        <v>227</v>
      </c>
    </row>
    <row r="27" spans="1:5" ht="15.5" thickBot="1" x14ac:dyDescent="0.4">
      <c r="A27" s="9" t="s">
        <v>18</v>
      </c>
      <c r="B27" s="28" t="s">
        <v>196</v>
      </c>
      <c r="C27" s="28">
        <v>3</v>
      </c>
      <c r="D27" s="28">
        <v>203</v>
      </c>
      <c r="E27" s="6">
        <f t="shared" si="0"/>
        <v>206</v>
      </c>
    </row>
    <row r="28" spans="1:5" ht="15.5" thickBot="1" x14ac:dyDescent="0.4">
      <c r="A28" s="9" t="s">
        <v>19</v>
      </c>
      <c r="B28" s="28" t="s">
        <v>197</v>
      </c>
      <c r="C28" s="28">
        <v>0</v>
      </c>
      <c r="D28" s="28">
        <v>191</v>
      </c>
      <c r="E28" s="6">
        <f t="shared" si="0"/>
        <v>191</v>
      </c>
    </row>
    <row r="29" spans="1:5" ht="15.5" thickBot="1" x14ac:dyDescent="0.4">
      <c r="A29" s="9" t="s">
        <v>20</v>
      </c>
      <c r="B29" s="28" t="s">
        <v>198</v>
      </c>
      <c r="C29" s="28">
        <v>12</v>
      </c>
      <c r="D29" s="28">
        <v>162</v>
      </c>
      <c r="E29" s="6">
        <f t="shared" si="0"/>
        <v>174</v>
      </c>
    </row>
    <row r="30" spans="1:5" ht="15.5" thickBot="1" x14ac:dyDescent="0.4">
      <c r="A30" s="9" t="s">
        <v>21</v>
      </c>
      <c r="B30" s="28" t="s">
        <v>199</v>
      </c>
      <c r="C30" s="28">
        <v>1</v>
      </c>
      <c r="D30" s="28">
        <v>150</v>
      </c>
      <c r="E30" s="6">
        <f t="shared" si="0"/>
        <v>151</v>
      </c>
    </row>
    <row r="31" spans="1:5" ht="15.5" thickBot="1" x14ac:dyDescent="0.4">
      <c r="A31" s="9" t="s">
        <v>22</v>
      </c>
      <c r="B31" s="28" t="s">
        <v>200</v>
      </c>
      <c r="C31" s="28">
        <v>0</v>
      </c>
      <c r="D31" s="28">
        <v>162</v>
      </c>
      <c r="E31" s="6">
        <f t="shared" si="0"/>
        <v>162</v>
      </c>
    </row>
    <row r="32" spans="1:5" ht="15.5" thickBot="1" x14ac:dyDescent="0.4">
      <c r="A32" s="9" t="s">
        <v>23</v>
      </c>
      <c r="B32" s="28" t="s">
        <v>201</v>
      </c>
      <c r="C32" s="28">
        <v>1</v>
      </c>
      <c r="D32" s="28">
        <v>136</v>
      </c>
      <c r="E32" s="6">
        <f t="shared" si="0"/>
        <v>137</v>
      </c>
    </row>
    <row r="33" spans="1:5" ht="15.5" thickBot="1" x14ac:dyDescent="0.4">
      <c r="A33" s="9" t="s">
        <v>24</v>
      </c>
      <c r="B33" s="28" t="s">
        <v>202</v>
      </c>
      <c r="C33" s="28">
        <v>1</v>
      </c>
      <c r="D33" s="28">
        <v>144</v>
      </c>
      <c r="E33" s="6">
        <f t="shared" si="0"/>
        <v>145</v>
      </c>
    </row>
    <row r="34" spans="1:5" ht="15.5" thickBot="1" x14ac:dyDescent="0.4">
      <c r="A34" s="9" t="s">
        <v>41</v>
      </c>
      <c r="B34" s="28" t="s">
        <v>203</v>
      </c>
      <c r="C34" s="28">
        <v>0</v>
      </c>
      <c r="D34" s="28">
        <v>130</v>
      </c>
      <c r="E34" s="6">
        <f t="shared" si="0"/>
        <v>130</v>
      </c>
    </row>
    <row r="35" spans="1:5" ht="15.5" thickBot="1" x14ac:dyDescent="0.4">
      <c r="A35" s="9" t="s">
        <v>25</v>
      </c>
      <c r="B35" s="28" t="s">
        <v>204</v>
      </c>
      <c r="C35" s="28">
        <v>0</v>
      </c>
      <c r="D35" s="28">
        <v>113</v>
      </c>
      <c r="E35" s="6">
        <f t="shared" si="0"/>
        <v>113</v>
      </c>
    </row>
    <row r="36" spans="1:5" ht="15.5" thickBot="1" x14ac:dyDescent="0.4">
      <c r="A36" s="9" t="s">
        <v>26</v>
      </c>
      <c r="B36" s="28" t="s">
        <v>205</v>
      </c>
      <c r="C36" s="28">
        <v>0</v>
      </c>
      <c r="D36" s="28">
        <v>116</v>
      </c>
      <c r="E36" s="6">
        <f t="shared" si="0"/>
        <v>116</v>
      </c>
    </row>
    <row r="37" spans="1:5" ht="15.5" thickBot="1" x14ac:dyDescent="0.4">
      <c r="A37" s="9" t="s">
        <v>27</v>
      </c>
      <c r="B37" s="28" t="s">
        <v>206</v>
      </c>
      <c r="C37" s="28">
        <v>1</v>
      </c>
      <c r="D37" s="28">
        <v>134</v>
      </c>
      <c r="E37" s="6">
        <f t="shared" si="0"/>
        <v>135</v>
      </c>
    </row>
    <row r="38" spans="1:5" ht="15.5" thickBot="1" x14ac:dyDescent="0.4">
      <c r="A38" s="9" t="s">
        <v>28</v>
      </c>
      <c r="B38" s="28" t="s">
        <v>207</v>
      </c>
      <c r="C38" s="28">
        <v>0</v>
      </c>
      <c r="D38" s="28">
        <v>104</v>
      </c>
      <c r="E38" s="6">
        <f t="shared" si="0"/>
        <v>104</v>
      </c>
    </row>
    <row r="39" spans="1:5" ht="15.5" thickBot="1" x14ac:dyDescent="0.4">
      <c r="A39" s="9" t="s">
        <v>29</v>
      </c>
      <c r="B39" s="28" t="s">
        <v>208</v>
      </c>
      <c r="C39" s="28">
        <v>0</v>
      </c>
      <c r="D39" s="28">
        <v>106</v>
      </c>
      <c r="E39" s="6">
        <f t="shared" si="0"/>
        <v>106</v>
      </c>
    </row>
    <row r="40" spans="1:5" ht="15.5" thickBot="1" x14ac:dyDescent="0.4">
      <c r="A40" s="9" t="s">
        <v>30</v>
      </c>
      <c r="B40" s="28" t="s">
        <v>209</v>
      </c>
      <c r="C40" s="28">
        <v>0</v>
      </c>
      <c r="D40" s="28">
        <v>100</v>
      </c>
      <c r="E40" s="6">
        <f t="shared" si="0"/>
        <v>100</v>
      </c>
    </row>
    <row r="41" spans="1:5" ht="15.5" thickBot="1" x14ac:dyDescent="0.4">
      <c r="A41" s="9" t="s">
        <v>31</v>
      </c>
      <c r="B41" s="28" t="s">
        <v>210</v>
      </c>
      <c r="C41" s="28">
        <v>0</v>
      </c>
      <c r="D41" s="28">
        <v>85</v>
      </c>
      <c r="E41" s="6">
        <f t="shared" si="0"/>
        <v>85</v>
      </c>
    </row>
    <row r="42" spans="1:5" ht="15" thickBot="1" x14ac:dyDescent="0.4">
      <c r="A42" s="10" t="s">
        <v>2</v>
      </c>
      <c r="B42" s="10"/>
      <c r="C42" s="10">
        <f t="shared" ref="C42:D42" si="1">+SUM(C4:C41)</f>
        <v>2325</v>
      </c>
      <c r="D42" s="10">
        <f t="shared" si="1"/>
        <v>34022</v>
      </c>
      <c r="E42" s="10">
        <f>+SUM(E4:E41)</f>
        <v>36347</v>
      </c>
    </row>
    <row r="44" spans="1:5" ht="15" thickBot="1" x14ac:dyDescent="0.4"/>
    <row r="45" spans="1:5" ht="15" thickBot="1" x14ac:dyDescent="0.4">
      <c r="A45" s="41" t="s">
        <v>43</v>
      </c>
      <c r="B45" s="42"/>
      <c r="C45" s="42"/>
      <c r="D45" s="42"/>
      <c r="E45" s="43"/>
    </row>
    <row r="46" spans="1:5" x14ac:dyDescent="0.35">
      <c r="A46" s="32" t="s">
        <v>1</v>
      </c>
      <c r="B46" s="32" t="s">
        <v>176</v>
      </c>
      <c r="C46" s="32" t="s">
        <v>174</v>
      </c>
      <c r="D46" s="32" t="s">
        <v>175</v>
      </c>
      <c r="E46" s="34" t="s">
        <v>2</v>
      </c>
    </row>
    <row r="47" spans="1:5" ht="15" thickBot="1" x14ac:dyDescent="0.4">
      <c r="A47" s="33"/>
      <c r="B47" s="33"/>
      <c r="C47" s="33"/>
      <c r="D47" s="33"/>
      <c r="E47" s="35"/>
    </row>
    <row r="48" spans="1:5" ht="15.5" thickBot="1" x14ac:dyDescent="0.4">
      <c r="A48" s="9" t="s">
        <v>44</v>
      </c>
      <c r="B48" s="28" t="s">
        <v>177</v>
      </c>
      <c r="C48" s="28">
        <v>0</v>
      </c>
      <c r="D48" s="28">
        <v>29</v>
      </c>
      <c r="E48" s="6">
        <f t="shared" ref="E48:E53" si="2">+C48+D48</f>
        <v>29</v>
      </c>
    </row>
    <row r="49" spans="1:12" ht="15.5" thickBot="1" x14ac:dyDescent="0.4">
      <c r="A49" s="9" t="s">
        <v>45</v>
      </c>
      <c r="B49" s="28" t="s">
        <v>186</v>
      </c>
      <c r="C49" s="28">
        <v>0</v>
      </c>
      <c r="D49" s="28">
        <v>9</v>
      </c>
      <c r="E49" s="6">
        <f t="shared" si="2"/>
        <v>9</v>
      </c>
    </row>
    <row r="50" spans="1:12" ht="15.5" thickBot="1" x14ac:dyDescent="0.4">
      <c r="A50" s="9" t="s">
        <v>46</v>
      </c>
      <c r="B50" s="28" t="s">
        <v>211</v>
      </c>
      <c r="C50" s="28">
        <v>0</v>
      </c>
      <c r="D50" s="28">
        <v>6</v>
      </c>
      <c r="E50" s="6">
        <f t="shared" si="2"/>
        <v>6</v>
      </c>
    </row>
    <row r="51" spans="1:12" ht="15.5" thickBot="1" x14ac:dyDescent="0.4">
      <c r="A51" s="9" t="s">
        <v>47</v>
      </c>
      <c r="B51" s="28" t="s">
        <v>177</v>
      </c>
      <c r="C51" s="28">
        <v>0</v>
      </c>
      <c r="D51" s="28">
        <v>3</v>
      </c>
      <c r="E51" s="6">
        <f t="shared" si="2"/>
        <v>3</v>
      </c>
    </row>
    <row r="52" spans="1:12" ht="15.5" thickBot="1" x14ac:dyDescent="0.4">
      <c r="A52" s="9" t="s">
        <v>42</v>
      </c>
      <c r="B52" s="28" t="s">
        <v>182</v>
      </c>
      <c r="C52" s="28">
        <v>0</v>
      </c>
      <c r="D52" s="28">
        <v>8</v>
      </c>
      <c r="E52" s="6">
        <f t="shared" si="2"/>
        <v>8</v>
      </c>
    </row>
    <row r="53" spans="1:12" ht="15.5" thickBot="1" x14ac:dyDescent="0.4">
      <c r="A53" s="9" t="s">
        <v>48</v>
      </c>
      <c r="B53" s="28" t="s">
        <v>212</v>
      </c>
      <c r="C53" s="28">
        <v>0</v>
      </c>
      <c r="D53" s="28">
        <v>21</v>
      </c>
      <c r="E53" s="6">
        <f t="shared" si="2"/>
        <v>21</v>
      </c>
    </row>
    <row r="54" spans="1:12" ht="15.5" thickBot="1" x14ac:dyDescent="0.4">
      <c r="A54" s="10" t="s">
        <v>2</v>
      </c>
      <c r="B54" s="29"/>
      <c r="C54" s="11">
        <f t="shared" ref="C54:D54" si="3">+SUM(C48:C53)</f>
        <v>0</v>
      </c>
      <c r="D54" s="11">
        <f t="shared" si="3"/>
        <v>76</v>
      </c>
      <c r="E54" s="11">
        <f>+SUM(E48:E53)</f>
        <v>76</v>
      </c>
    </row>
    <row r="55" spans="1:12" ht="15" thickBot="1" x14ac:dyDescent="0.4">
      <c r="L55">
        <f>46+38+42</f>
        <v>126</v>
      </c>
    </row>
    <row r="56" spans="1:12" ht="15" thickBot="1" x14ac:dyDescent="0.4">
      <c r="A56" s="41" t="s">
        <v>49</v>
      </c>
      <c r="B56" s="42"/>
      <c r="C56" s="42"/>
      <c r="D56" s="42"/>
      <c r="E56" s="43"/>
    </row>
    <row r="57" spans="1:12" x14ac:dyDescent="0.35">
      <c r="A57" s="32" t="s">
        <v>1</v>
      </c>
      <c r="B57" s="32" t="s">
        <v>176</v>
      </c>
      <c r="C57" s="32" t="s">
        <v>174</v>
      </c>
      <c r="D57" s="32" t="s">
        <v>175</v>
      </c>
      <c r="E57" s="34" t="s">
        <v>2</v>
      </c>
    </row>
    <row r="58" spans="1:12" ht="15" thickBot="1" x14ac:dyDescent="0.4">
      <c r="A58" s="33"/>
      <c r="B58" s="33"/>
      <c r="C58" s="33"/>
      <c r="D58" s="33"/>
      <c r="E58" s="35"/>
    </row>
    <row r="59" spans="1:12" ht="15.5" thickBot="1" x14ac:dyDescent="0.4">
      <c r="A59" s="9" t="s">
        <v>50</v>
      </c>
      <c r="B59" s="28" t="s">
        <v>212</v>
      </c>
      <c r="C59" s="28">
        <v>0</v>
      </c>
      <c r="D59" s="28">
        <v>35</v>
      </c>
      <c r="E59" s="6">
        <f t="shared" ref="E59" si="4">+C59+D59</f>
        <v>35</v>
      </c>
    </row>
    <row r="61" spans="1:12" ht="15" thickBot="1" x14ac:dyDescent="0.4"/>
    <row r="62" spans="1:12" ht="15" thickBot="1" x14ac:dyDescent="0.4">
      <c r="A62" s="41" t="s">
        <v>51</v>
      </c>
      <c r="B62" s="42"/>
      <c r="C62" s="42"/>
      <c r="D62" s="42"/>
      <c r="E62" s="43"/>
    </row>
    <row r="63" spans="1:12" x14ac:dyDescent="0.35">
      <c r="A63" s="32" t="s">
        <v>1</v>
      </c>
      <c r="B63" s="32" t="s">
        <v>176</v>
      </c>
      <c r="C63" s="32" t="s">
        <v>174</v>
      </c>
      <c r="D63" s="32" t="s">
        <v>175</v>
      </c>
      <c r="E63" s="34" t="s">
        <v>2</v>
      </c>
    </row>
    <row r="64" spans="1:12" ht="15" thickBot="1" x14ac:dyDescent="0.4">
      <c r="A64" s="33"/>
      <c r="B64" s="33"/>
      <c r="C64" s="33"/>
      <c r="D64" s="33"/>
      <c r="E64" s="35"/>
    </row>
    <row r="65" spans="1:5" ht="15.5" thickBot="1" x14ac:dyDescent="0.4">
      <c r="A65" s="9" t="s">
        <v>52</v>
      </c>
      <c r="B65" s="28" t="s">
        <v>177</v>
      </c>
      <c r="C65" s="28">
        <v>0</v>
      </c>
      <c r="D65" s="28">
        <v>4</v>
      </c>
      <c r="E65" s="6">
        <f t="shared" ref="E65" si="5">+C65+D65</f>
        <v>4</v>
      </c>
    </row>
    <row r="67" spans="1:5" ht="15" thickBot="1" x14ac:dyDescent="0.4"/>
    <row r="68" spans="1:5" ht="15.5" thickBot="1" x14ac:dyDescent="0.4">
      <c r="A68" s="16" t="s">
        <v>53</v>
      </c>
      <c r="B68" s="30"/>
      <c r="C68" s="17">
        <f t="shared" ref="C68:D68" si="6">+C65+C59+C54+C42</f>
        <v>2325</v>
      </c>
      <c r="D68" s="17">
        <f t="shared" si="6"/>
        <v>34137</v>
      </c>
      <c r="E68" s="17">
        <f>+E65+E59+E54+E42</f>
        <v>36462</v>
      </c>
    </row>
  </sheetData>
  <mergeCells count="24">
    <mergeCell ref="C63:C64"/>
    <mergeCell ref="D63:D64"/>
    <mergeCell ref="B2:B3"/>
    <mergeCell ref="B46:B47"/>
    <mergeCell ref="C46:C47"/>
    <mergeCell ref="D46:D47"/>
    <mergeCell ref="C57:C58"/>
    <mergeCell ref="D57:D58"/>
    <mergeCell ref="B57:B58"/>
    <mergeCell ref="B63:B64"/>
    <mergeCell ref="A63:A64"/>
    <mergeCell ref="E63:E64"/>
    <mergeCell ref="A1:E1"/>
    <mergeCell ref="A2:A3"/>
    <mergeCell ref="E2:E3"/>
    <mergeCell ref="A45:E45"/>
    <mergeCell ref="A46:A47"/>
    <mergeCell ref="E46:E47"/>
    <mergeCell ref="A56:E56"/>
    <mergeCell ref="A57:A58"/>
    <mergeCell ref="E57:E58"/>
    <mergeCell ref="A62:E62"/>
    <mergeCell ref="C2:C3"/>
    <mergeCell ref="D2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8EAC1-5D28-42F5-B48A-6EBD153F998F}">
  <dimension ref="A1:E40"/>
  <sheetViews>
    <sheetView topLeftCell="A26" workbookViewId="0">
      <selection activeCell="B38" sqref="B38"/>
    </sheetView>
  </sheetViews>
  <sheetFormatPr baseColWidth="10" defaultRowHeight="14.5" x14ac:dyDescent="0.35"/>
  <cols>
    <col min="1" max="4" width="39.81640625" customWidth="1"/>
    <col min="5" max="5" width="11.6328125" bestFit="1" customWidth="1"/>
  </cols>
  <sheetData>
    <row r="1" spans="1:5" ht="15" thickBot="1" x14ac:dyDescent="0.4">
      <c r="A1" s="36" t="s">
        <v>54</v>
      </c>
      <c r="B1" s="37"/>
      <c r="C1" s="37"/>
      <c r="D1" s="37"/>
      <c r="E1" s="38"/>
    </row>
    <row r="2" spans="1:5" x14ac:dyDescent="0.35">
      <c r="A2" s="32" t="s">
        <v>1</v>
      </c>
      <c r="B2" s="32" t="s">
        <v>176</v>
      </c>
      <c r="C2" s="32" t="s">
        <v>174</v>
      </c>
      <c r="D2" s="32" t="s">
        <v>175</v>
      </c>
      <c r="E2" s="39" t="s">
        <v>2</v>
      </c>
    </row>
    <row r="3" spans="1:5" ht="15" thickBot="1" x14ac:dyDescent="0.4">
      <c r="A3" s="33"/>
      <c r="B3" s="33"/>
      <c r="C3" s="33"/>
      <c r="D3" s="33"/>
      <c r="E3" s="40"/>
    </row>
    <row r="4" spans="1:5" ht="15.5" thickBot="1" x14ac:dyDescent="0.4">
      <c r="A4" s="5" t="s">
        <v>55</v>
      </c>
      <c r="B4" s="28" t="s">
        <v>213</v>
      </c>
      <c r="C4" s="28">
        <v>895</v>
      </c>
      <c r="D4" s="28">
        <v>3651</v>
      </c>
      <c r="E4" s="6">
        <f>+C4+D4</f>
        <v>4546</v>
      </c>
    </row>
    <row r="5" spans="1:5" ht="15.5" thickBot="1" x14ac:dyDescent="0.4">
      <c r="A5" s="5" t="s">
        <v>74</v>
      </c>
      <c r="B5" s="28" t="s">
        <v>214</v>
      </c>
      <c r="C5" s="28">
        <v>0</v>
      </c>
      <c r="D5" s="28">
        <v>3716</v>
      </c>
      <c r="E5" s="6">
        <f t="shared" ref="E5:E26" si="0">+C5+D5</f>
        <v>3716</v>
      </c>
    </row>
    <row r="6" spans="1:5" ht="15.5" thickBot="1" x14ac:dyDescent="0.4">
      <c r="A6" s="5" t="s">
        <v>56</v>
      </c>
      <c r="B6" s="28" t="s">
        <v>215</v>
      </c>
      <c r="C6" s="28">
        <v>1</v>
      </c>
      <c r="D6" s="28">
        <v>2463</v>
      </c>
      <c r="E6" s="6">
        <f t="shared" si="0"/>
        <v>2464</v>
      </c>
    </row>
    <row r="7" spans="1:5" ht="15.5" thickBot="1" x14ac:dyDescent="0.4">
      <c r="A7" s="5" t="s">
        <v>57</v>
      </c>
      <c r="B7" s="28" t="s">
        <v>216</v>
      </c>
      <c r="C7" s="28">
        <v>5</v>
      </c>
      <c r="D7" s="28">
        <v>2163</v>
      </c>
      <c r="E7" s="6">
        <f t="shared" si="0"/>
        <v>2168</v>
      </c>
    </row>
    <row r="8" spans="1:5" ht="15.5" thickBot="1" x14ac:dyDescent="0.4">
      <c r="A8" s="5" t="s">
        <v>75</v>
      </c>
      <c r="B8" s="28" t="s">
        <v>217</v>
      </c>
      <c r="C8" s="28">
        <v>1</v>
      </c>
      <c r="D8" s="28">
        <v>948</v>
      </c>
      <c r="E8" s="6">
        <f t="shared" si="0"/>
        <v>949</v>
      </c>
    </row>
    <row r="9" spans="1:5" ht="15.5" thickBot="1" x14ac:dyDescent="0.4">
      <c r="A9" s="5" t="s">
        <v>58</v>
      </c>
      <c r="B9" s="28" t="s">
        <v>218</v>
      </c>
      <c r="C9" s="28">
        <v>0</v>
      </c>
      <c r="D9" s="28">
        <v>949</v>
      </c>
      <c r="E9" s="6">
        <f t="shared" si="0"/>
        <v>949</v>
      </c>
    </row>
    <row r="10" spans="1:5" ht="15.5" thickBot="1" x14ac:dyDescent="0.4">
      <c r="A10" s="5" t="s">
        <v>76</v>
      </c>
      <c r="B10" s="28" t="s">
        <v>219</v>
      </c>
      <c r="C10" s="28">
        <v>6</v>
      </c>
      <c r="D10" s="28">
        <v>841</v>
      </c>
      <c r="E10" s="6">
        <f t="shared" si="0"/>
        <v>847</v>
      </c>
    </row>
    <row r="11" spans="1:5" ht="15.5" thickBot="1" x14ac:dyDescent="0.4">
      <c r="A11" s="5" t="s">
        <v>59</v>
      </c>
      <c r="B11" s="28" t="s">
        <v>220</v>
      </c>
      <c r="C11" s="28">
        <v>52</v>
      </c>
      <c r="D11" s="28">
        <v>691</v>
      </c>
      <c r="E11" s="6">
        <f t="shared" si="0"/>
        <v>743</v>
      </c>
    </row>
    <row r="12" spans="1:5" ht="15.5" thickBot="1" x14ac:dyDescent="0.4">
      <c r="A12" s="5" t="s">
        <v>60</v>
      </c>
      <c r="B12" s="28" t="s">
        <v>221</v>
      </c>
      <c r="C12" s="28">
        <v>20</v>
      </c>
      <c r="D12" s="28">
        <v>519</v>
      </c>
      <c r="E12" s="6">
        <f t="shared" si="0"/>
        <v>539</v>
      </c>
    </row>
    <row r="13" spans="1:5" ht="15.5" thickBot="1" x14ac:dyDescent="0.4">
      <c r="A13" s="5" t="s">
        <v>61</v>
      </c>
      <c r="B13" s="28" t="s">
        <v>222</v>
      </c>
      <c r="C13" s="28">
        <v>0</v>
      </c>
      <c r="D13" s="28">
        <v>483</v>
      </c>
      <c r="E13" s="6">
        <f t="shared" si="0"/>
        <v>483</v>
      </c>
    </row>
    <row r="14" spans="1:5" ht="15.5" thickBot="1" x14ac:dyDescent="0.4">
      <c r="A14" s="5" t="s">
        <v>62</v>
      </c>
      <c r="B14" s="28" t="s">
        <v>223</v>
      </c>
      <c r="C14" s="28">
        <v>15</v>
      </c>
      <c r="D14" s="28">
        <v>430</v>
      </c>
      <c r="E14" s="6">
        <f t="shared" si="0"/>
        <v>445</v>
      </c>
    </row>
    <row r="15" spans="1:5" ht="15.5" thickBot="1" x14ac:dyDescent="0.4">
      <c r="A15" s="5" t="s">
        <v>63</v>
      </c>
      <c r="B15" s="28" t="s">
        <v>224</v>
      </c>
      <c r="C15" s="28">
        <v>3</v>
      </c>
      <c r="D15" s="28">
        <v>278</v>
      </c>
      <c r="E15" s="6">
        <f t="shared" si="0"/>
        <v>281</v>
      </c>
    </row>
    <row r="16" spans="1:5" ht="15.5" thickBot="1" x14ac:dyDescent="0.4">
      <c r="A16" s="5" t="s">
        <v>64</v>
      </c>
      <c r="B16" s="28" t="s">
        <v>215</v>
      </c>
      <c r="C16" s="28">
        <v>126</v>
      </c>
      <c r="D16" s="28">
        <v>3</v>
      </c>
      <c r="E16" s="6">
        <f t="shared" si="0"/>
        <v>129</v>
      </c>
    </row>
    <row r="17" spans="1:5" ht="15.5" thickBot="1" x14ac:dyDescent="0.4">
      <c r="A17" s="5" t="s">
        <v>77</v>
      </c>
      <c r="B17" s="28" t="s">
        <v>225</v>
      </c>
      <c r="C17" s="28">
        <v>2</v>
      </c>
      <c r="D17" s="28">
        <v>125</v>
      </c>
      <c r="E17" s="6">
        <f t="shared" si="0"/>
        <v>127</v>
      </c>
    </row>
    <row r="18" spans="1:5" ht="15.5" thickBot="1" x14ac:dyDescent="0.4">
      <c r="A18" s="5" t="s">
        <v>65</v>
      </c>
      <c r="B18" s="28" t="s">
        <v>226</v>
      </c>
      <c r="C18" s="28">
        <v>0</v>
      </c>
      <c r="D18" s="28">
        <v>92</v>
      </c>
      <c r="E18" s="6">
        <f t="shared" si="0"/>
        <v>92</v>
      </c>
    </row>
    <row r="19" spans="1:5" ht="15.5" thickBot="1" x14ac:dyDescent="0.4">
      <c r="A19" s="5" t="s">
        <v>66</v>
      </c>
      <c r="B19" s="28" t="s">
        <v>227</v>
      </c>
      <c r="C19" s="28">
        <v>1</v>
      </c>
      <c r="D19" s="28">
        <v>103</v>
      </c>
      <c r="E19" s="6">
        <f t="shared" si="0"/>
        <v>104</v>
      </c>
    </row>
    <row r="20" spans="1:5" ht="15.5" thickBot="1" x14ac:dyDescent="0.4">
      <c r="A20" s="5" t="s">
        <v>67</v>
      </c>
      <c r="B20" s="28" t="s">
        <v>228</v>
      </c>
      <c r="C20" s="28">
        <v>0</v>
      </c>
      <c r="D20" s="28">
        <v>105</v>
      </c>
      <c r="E20" s="6">
        <f t="shared" si="0"/>
        <v>105</v>
      </c>
    </row>
    <row r="21" spans="1:5" ht="15.5" thickBot="1" x14ac:dyDescent="0.4">
      <c r="A21" s="5" t="s">
        <v>68</v>
      </c>
      <c r="B21" s="28" t="s">
        <v>229</v>
      </c>
      <c r="C21" s="28">
        <v>0</v>
      </c>
      <c r="D21" s="28">
        <v>95</v>
      </c>
      <c r="E21" s="6">
        <f t="shared" si="0"/>
        <v>95</v>
      </c>
    </row>
    <row r="22" spans="1:5" ht="15.5" thickBot="1" x14ac:dyDescent="0.4">
      <c r="A22" s="5" t="s">
        <v>69</v>
      </c>
      <c r="B22" s="28" t="s">
        <v>230</v>
      </c>
      <c r="C22" s="28">
        <v>1</v>
      </c>
      <c r="D22" s="28">
        <v>92</v>
      </c>
      <c r="E22" s="6">
        <f t="shared" si="0"/>
        <v>93</v>
      </c>
    </row>
    <row r="23" spans="1:5" ht="15.5" thickBot="1" x14ac:dyDescent="0.4">
      <c r="A23" s="5" t="s">
        <v>70</v>
      </c>
      <c r="B23" s="28" t="s">
        <v>231</v>
      </c>
      <c r="C23" s="28">
        <v>0</v>
      </c>
      <c r="D23" s="28">
        <v>85</v>
      </c>
      <c r="E23" s="6">
        <f t="shared" si="0"/>
        <v>85</v>
      </c>
    </row>
    <row r="24" spans="1:5" ht="15.5" thickBot="1" x14ac:dyDescent="0.4">
      <c r="A24" s="5" t="s">
        <v>71</v>
      </c>
      <c r="B24" s="28" t="s">
        <v>232</v>
      </c>
      <c r="C24" s="28">
        <v>1</v>
      </c>
      <c r="D24" s="28">
        <v>91</v>
      </c>
      <c r="E24" s="6">
        <f t="shared" si="0"/>
        <v>92</v>
      </c>
    </row>
    <row r="25" spans="1:5" ht="15.5" thickBot="1" x14ac:dyDescent="0.4">
      <c r="A25" s="5" t="s">
        <v>72</v>
      </c>
      <c r="B25" s="28" t="s">
        <v>233</v>
      </c>
      <c r="C25" s="28">
        <v>4</v>
      </c>
      <c r="D25" s="28">
        <v>20</v>
      </c>
      <c r="E25" s="6">
        <f t="shared" si="0"/>
        <v>24</v>
      </c>
    </row>
    <row r="26" spans="1:5" ht="15.5" thickBot="1" x14ac:dyDescent="0.4">
      <c r="A26" s="5" t="s">
        <v>73</v>
      </c>
      <c r="B26" s="28" t="s">
        <v>234</v>
      </c>
      <c r="C26" s="28">
        <v>1</v>
      </c>
      <c r="D26" s="28">
        <v>4</v>
      </c>
      <c r="E26" s="6">
        <f t="shared" si="0"/>
        <v>5</v>
      </c>
    </row>
    <row r="27" spans="1:5" ht="15" thickBot="1" x14ac:dyDescent="0.4">
      <c r="A27" s="7" t="s">
        <v>2</v>
      </c>
      <c r="B27" s="7"/>
      <c r="C27" s="7">
        <f t="shared" ref="C27:E27" si="1">+SUM(C4:C26)</f>
        <v>1134</v>
      </c>
      <c r="D27" s="7">
        <f t="shared" si="1"/>
        <v>17947</v>
      </c>
      <c r="E27" s="7">
        <f t="shared" si="1"/>
        <v>19081</v>
      </c>
    </row>
    <row r="29" spans="1:5" ht="15" thickBot="1" x14ac:dyDescent="0.4"/>
    <row r="30" spans="1:5" ht="15" thickBot="1" x14ac:dyDescent="0.4">
      <c r="A30" s="36" t="s">
        <v>78</v>
      </c>
      <c r="B30" s="37"/>
      <c r="C30" s="37"/>
      <c r="D30" s="37"/>
      <c r="E30" s="38"/>
    </row>
    <row r="31" spans="1:5" x14ac:dyDescent="0.35">
      <c r="A31" s="44" t="s">
        <v>1</v>
      </c>
      <c r="B31" s="32" t="s">
        <v>176</v>
      </c>
      <c r="C31" s="32" t="s">
        <v>174</v>
      </c>
      <c r="D31" s="32" t="s">
        <v>175</v>
      </c>
      <c r="E31" s="39" t="s">
        <v>2</v>
      </c>
    </row>
    <row r="32" spans="1:5" ht="15" thickBot="1" x14ac:dyDescent="0.4">
      <c r="A32" s="45"/>
      <c r="B32" s="33"/>
      <c r="C32" s="33"/>
      <c r="D32" s="33"/>
      <c r="E32" s="40"/>
    </row>
    <row r="33" spans="1:5" ht="15.5" thickBot="1" x14ac:dyDescent="0.4">
      <c r="A33" s="5" t="s">
        <v>79</v>
      </c>
      <c r="B33" s="28" t="s">
        <v>214</v>
      </c>
      <c r="C33" s="28">
        <v>0</v>
      </c>
      <c r="D33" s="28">
        <v>42</v>
      </c>
      <c r="E33" s="6">
        <f>+D33+C33</f>
        <v>42</v>
      </c>
    </row>
    <row r="34" spans="1:5" ht="15" thickBot="1" x14ac:dyDescent="0.4"/>
    <row r="35" spans="1:5" ht="15" thickBot="1" x14ac:dyDescent="0.4">
      <c r="A35" s="41" t="s">
        <v>80</v>
      </c>
      <c r="B35" s="42"/>
      <c r="C35" s="42"/>
      <c r="D35" s="42"/>
      <c r="E35" s="43"/>
    </row>
    <row r="36" spans="1:5" x14ac:dyDescent="0.35">
      <c r="A36" s="32" t="s">
        <v>1</v>
      </c>
      <c r="B36" s="32" t="s">
        <v>176</v>
      </c>
      <c r="C36" s="32" t="s">
        <v>174</v>
      </c>
      <c r="D36" s="32" t="s">
        <v>175</v>
      </c>
      <c r="E36" s="34" t="s">
        <v>2</v>
      </c>
    </row>
    <row r="37" spans="1:5" ht="15" thickBot="1" x14ac:dyDescent="0.4">
      <c r="A37" s="33"/>
      <c r="B37" s="33"/>
      <c r="C37" s="33"/>
      <c r="D37" s="33"/>
      <c r="E37" s="35"/>
    </row>
    <row r="38" spans="1:5" ht="15.5" thickBot="1" x14ac:dyDescent="0.4">
      <c r="A38" s="9" t="s">
        <v>81</v>
      </c>
      <c r="B38" s="28" t="s">
        <v>221</v>
      </c>
      <c r="C38" s="28">
        <v>0</v>
      </c>
      <c r="D38" s="28">
        <v>2</v>
      </c>
      <c r="E38" s="6">
        <f>+D38+C38</f>
        <v>2</v>
      </c>
    </row>
    <row r="39" spans="1:5" ht="15" thickBot="1" x14ac:dyDescent="0.4"/>
    <row r="40" spans="1:5" ht="15.5" thickBot="1" x14ac:dyDescent="0.4">
      <c r="A40" s="12" t="s">
        <v>82</v>
      </c>
      <c r="B40" s="19"/>
      <c r="C40" s="13">
        <f t="shared" ref="C40:E40" si="2">+C38+C33+C27</f>
        <v>1134</v>
      </c>
      <c r="D40" s="13">
        <f t="shared" si="2"/>
        <v>17991</v>
      </c>
      <c r="E40" s="13">
        <f t="shared" si="2"/>
        <v>19125</v>
      </c>
    </row>
  </sheetData>
  <mergeCells count="18">
    <mergeCell ref="B2:B3"/>
    <mergeCell ref="B31:B32"/>
    <mergeCell ref="B36:B37"/>
    <mergeCell ref="A1:E1"/>
    <mergeCell ref="A35:E35"/>
    <mergeCell ref="A36:A37"/>
    <mergeCell ref="E36:E37"/>
    <mergeCell ref="A2:A3"/>
    <mergeCell ref="E2:E3"/>
    <mergeCell ref="A30:E30"/>
    <mergeCell ref="A31:A32"/>
    <mergeCell ref="E31:E32"/>
    <mergeCell ref="C2:C3"/>
    <mergeCell ref="D2:D3"/>
    <mergeCell ref="C31:C32"/>
    <mergeCell ref="D31:D32"/>
    <mergeCell ref="C36:C37"/>
    <mergeCell ref="D36:D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A813E-D5E7-4B60-BDDC-B90936A1F03C}">
  <dimension ref="A1:E31"/>
  <sheetViews>
    <sheetView topLeftCell="A16" workbookViewId="0">
      <selection activeCell="B28" sqref="B28"/>
    </sheetView>
  </sheetViews>
  <sheetFormatPr baseColWidth="10" defaultRowHeight="14.5" x14ac:dyDescent="0.35"/>
  <cols>
    <col min="1" max="4" width="32.6328125" style="4" customWidth="1"/>
    <col min="5" max="5" width="11.6328125" bestFit="1" customWidth="1"/>
  </cols>
  <sheetData>
    <row r="1" spans="1:5" ht="15" thickBot="1" x14ac:dyDescent="0.4">
      <c r="A1" s="36" t="s">
        <v>83</v>
      </c>
      <c r="B1" s="37"/>
      <c r="C1" s="37"/>
      <c r="D1" s="37"/>
      <c r="E1" s="38"/>
    </row>
    <row r="2" spans="1:5" x14ac:dyDescent="0.35">
      <c r="A2" s="32" t="s">
        <v>1</v>
      </c>
      <c r="B2" s="32" t="s">
        <v>176</v>
      </c>
      <c r="C2" s="32" t="s">
        <v>174</v>
      </c>
      <c r="D2" s="32" t="s">
        <v>175</v>
      </c>
      <c r="E2" s="39" t="s">
        <v>2</v>
      </c>
    </row>
    <row r="3" spans="1:5" ht="15" thickBot="1" x14ac:dyDescent="0.4">
      <c r="A3" s="33"/>
      <c r="B3" s="33"/>
      <c r="C3" s="33"/>
      <c r="D3" s="33"/>
      <c r="E3" s="40"/>
    </row>
    <row r="4" spans="1:5" ht="26.5" thickBot="1" x14ac:dyDescent="0.4">
      <c r="A4" s="9" t="s">
        <v>84</v>
      </c>
      <c r="B4" s="28" t="s">
        <v>235</v>
      </c>
      <c r="C4" s="28">
        <v>1069</v>
      </c>
      <c r="D4" s="28">
        <v>2364</v>
      </c>
      <c r="E4" s="6">
        <f>+C4+D4</f>
        <v>3433</v>
      </c>
    </row>
    <row r="5" spans="1:5" ht="15.5" thickBot="1" x14ac:dyDescent="0.4">
      <c r="A5" s="9" t="s">
        <v>85</v>
      </c>
      <c r="B5" s="28" t="s">
        <v>236</v>
      </c>
      <c r="C5" s="28">
        <v>0</v>
      </c>
      <c r="D5" s="28">
        <v>1432</v>
      </c>
      <c r="E5" s="6">
        <f t="shared" ref="E5:E22" si="0">+C5+D5</f>
        <v>1432</v>
      </c>
    </row>
    <row r="6" spans="1:5" ht="15.5" thickBot="1" x14ac:dyDescent="0.4">
      <c r="A6" s="9" t="s">
        <v>86</v>
      </c>
      <c r="B6" s="28" t="s">
        <v>237</v>
      </c>
      <c r="C6" s="28">
        <v>0</v>
      </c>
      <c r="D6" s="28">
        <v>1037</v>
      </c>
      <c r="E6" s="6">
        <f t="shared" si="0"/>
        <v>1037</v>
      </c>
    </row>
    <row r="7" spans="1:5" ht="15.5" thickBot="1" x14ac:dyDescent="0.4">
      <c r="A7" s="9" t="s">
        <v>87</v>
      </c>
      <c r="B7" s="28" t="s">
        <v>238</v>
      </c>
      <c r="C7" s="28">
        <v>0</v>
      </c>
      <c r="D7" s="28">
        <v>700</v>
      </c>
      <c r="E7" s="6">
        <f t="shared" si="0"/>
        <v>700</v>
      </c>
    </row>
    <row r="8" spans="1:5" ht="15.5" thickBot="1" x14ac:dyDescent="0.4">
      <c r="A8" s="9" t="s">
        <v>88</v>
      </c>
      <c r="B8" s="28" t="s">
        <v>239</v>
      </c>
      <c r="C8" s="28">
        <v>0</v>
      </c>
      <c r="D8" s="28">
        <v>394</v>
      </c>
      <c r="E8" s="6">
        <f t="shared" si="0"/>
        <v>394</v>
      </c>
    </row>
    <row r="9" spans="1:5" ht="15.5" thickBot="1" x14ac:dyDescent="0.4">
      <c r="A9" s="9" t="s">
        <v>89</v>
      </c>
      <c r="B9" s="28" t="s">
        <v>240</v>
      </c>
      <c r="C9" s="28">
        <v>0</v>
      </c>
      <c r="D9" s="28">
        <v>437</v>
      </c>
      <c r="E9" s="6">
        <f t="shared" si="0"/>
        <v>437</v>
      </c>
    </row>
    <row r="10" spans="1:5" ht="15.5" thickBot="1" x14ac:dyDescent="0.4">
      <c r="A10" s="9" t="s">
        <v>90</v>
      </c>
      <c r="B10" s="28" t="s">
        <v>241</v>
      </c>
      <c r="C10" s="28">
        <v>1</v>
      </c>
      <c r="D10" s="28">
        <v>231</v>
      </c>
      <c r="E10" s="6">
        <f t="shared" si="0"/>
        <v>232</v>
      </c>
    </row>
    <row r="11" spans="1:5" ht="15.5" thickBot="1" x14ac:dyDescent="0.4">
      <c r="A11" s="9" t="s">
        <v>91</v>
      </c>
      <c r="B11" s="28" t="s">
        <v>242</v>
      </c>
      <c r="C11" s="28">
        <v>0</v>
      </c>
      <c r="D11" s="28">
        <v>262</v>
      </c>
      <c r="E11" s="6">
        <f t="shared" si="0"/>
        <v>262</v>
      </c>
    </row>
    <row r="12" spans="1:5" ht="15.5" thickBot="1" x14ac:dyDescent="0.4">
      <c r="A12" s="9" t="s">
        <v>92</v>
      </c>
      <c r="B12" s="28" t="s">
        <v>243</v>
      </c>
      <c r="C12" s="28">
        <v>4</v>
      </c>
      <c r="D12" s="28">
        <v>213</v>
      </c>
      <c r="E12" s="6">
        <f t="shared" si="0"/>
        <v>217</v>
      </c>
    </row>
    <row r="13" spans="1:5" ht="15.5" thickBot="1" x14ac:dyDescent="0.4">
      <c r="A13" s="9" t="s">
        <v>93</v>
      </c>
      <c r="B13" s="28" t="s">
        <v>244</v>
      </c>
      <c r="C13" s="28">
        <v>2</v>
      </c>
      <c r="D13" s="28">
        <v>145</v>
      </c>
      <c r="E13" s="6">
        <f t="shared" si="0"/>
        <v>147</v>
      </c>
    </row>
    <row r="14" spans="1:5" ht="15.5" thickBot="1" x14ac:dyDescent="0.4">
      <c r="A14" s="9" t="s">
        <v>94</v>
      </c>
      <c r="B14" s="28" t="s">
        <v>245</v>
      </c>
      <c r="C14" s="28">
        <v>1</v>
      </c>
      <c r="D14" s="28">
        <v>162</v>
      </c>
      <c r="E14" s="6">
        <f t="shared" si="0"/>
        <v>163</v>
      </c>
    </row>
    <row r="15" spans="1:5" ht="15.5" thickBot="1" x14ac:dyDescent="0.4">
      <c r="A15" s="9" t="s">
        <v>95</v>
      </c>
      <c r="B15" s="28" t="s">
        <v>246</v>
      </c>
      <c r="C15" s="28">
        <v>0</v>
      </c>
      <c r="D15" s="28">
        <v>137</v>
      </c>
      <c r="E15" s="6">
        <f t="shared" si="0"/>
        <v>137</v>
      </c>
    </row>
    <row r="16" spans="1:5" ht="15.5" thickBot="1" x14ac:dyDescent="0.4">
      <c r="A16" s="9" t="s">
        <v>96</v>
      </c>
      <c r="B16" s="28" t="s">
        <v>228</v>
      </c>
      <c r="C16" s="28">
        <v>0</v>
      </c>
      <c r="D16" s="28">
        <v>150</v>
      </c>
      <c r="E16" s="6">
        <f t="shared" si="0"/>
        <v>150</v>
      </c>
    </row>
    <row r="17" spans="1:5" ht="15.5" thickBot="1" x14ac:dyDescent="0.4">
      <c r="A17" s="9" t="s">
        <v>97</v>
      </c>
      <c r="B17" s="28" t="s">
        <v>247</v>
      </c>
      <c r="C17" s="28">
        <v>2</v>
      </c>
      <c r="D17" s="28">
        <v>144</v>
      </c>
      <c r="E17" s="6">
        <f t="shared" si="0"/>
        <v>146</v>
      </c>
    </row>
    <row r="18" spans="1:5" ht="15.5" thickBot="1" x14ac:dyDescent="0.4">
      <c r="A18" s="9" t="s">
        <v>98</v>
      </c>
      <c r="B18" s="28" t="s">
        <v>248</v>
      </c>
      <c r="C18" s="28">
        <v>1</v>
      </c>
      <c r="D18" s="28">
        <v>110</v>
      </c>
      <c r="E18" s="6">
        <f t="shared" si="0"/>
        <v>111</v>
      </c>
    </row>
    <row r="19" spans="1:5" ht="15.5" thickBot="1" x14ac:dyDescent="0.4">
      <c r="A19" s="9" t="s">
        <v>99</v>
      </c>
      <c r="B19" s="28" t="s">
        <v>249</v>
      </c>
      <c r="C19" s="28">
        <v>0</v>
      </c>
      <c r="D19" s="28">
        <v>119</v>
      </c>
      <c r="E19" s="6">
        <f t="shared" si="0"/>
        <v>119</v>
      </c>
    </row>
    <row r="20" spans="1:5" ht="15.5" thickBot="1" x14ac:dyDescent="0.4">
      <c r="A20" s="9" t="s">
        <v>100</v>
      </c>
      <c r="B20" s="28" t="s">
        <v>250</v>
      </c>
      <c r="C20" s="28">
        <v>0</v>
      </c>
      <c r="D20" s="28">
        <v>105</v>
      </c>
      <c r="E20" s="6">
        <f t="shared" si="0"/>
        <v>105</v>
      </c>
    </row>
    <row r="21" spans="1:5" ht="15.5" thickBot="1" x14ac:dyDescent="0.4">
      <c r="A21" s="9" t="s">
        <v>105</v>
      </c>
      <c r="B21" s="28" t="s">
        <v>235</v>
      </c>
      <c r="C21" s="28">
        <v>2</v>
      </c>
      <c r="D21" s="28">
        <v>3049</v>
      </c>
      <c r="E21" s="6">
        <f t="shared" si="0"/>
        <v>3051</v>
      </c>
    </row>
    <row r="22" spans="1:5" ht="15.5" thickBot="1" x14ac:dyDescent="0.4">
      <c r="A22" s="9" t="s">
        <v>101</v>
      </c>
      <c r="B22" s="28" t="s">
        <v>251</v>
      </c>
      <c r="C22" s="28">
        <v>0</v>
      </c>
      <c r="D22" s="28">
        <v>93</v>
      </c>
      <c r="E22" s="6">
        <f t="shared" si="0"/>
        <v>93</v>
      </c>
    </row>
    <row r="23" spans="1:5" ht="15.5" thickBot="1" x14ac:dyDescent="0.4">
      <c r="A23" s="10" t="s">
        <v>2</v>
      </c>
      <c r="B23" s="29"/>
      <c r="C23" s="8">
        <f t="shared" ref="C23:D23" si="1">+SUM(C4:C22)</f>
        <v>1082</v>
      </c>
      <c r="D23" s="8">
        <f t="shared" si="1"/>
        <v>11284</v>
      </c>
      <c r="E23" s="8">
        <f>+SUM(E4:E22)</f>
        <v>12366</v>
      </c>
    </row>
    <row r="24" spans="1:5" ht="15" thickBot="1" x14ac:dyDescent="0.4"/>
    <row r="25" spans="1:5" ht="15" thickBot="1" x14ac:dyDescent="0.4">
      <c r="A25" s="41" t="s">
        <v>102</v>
      </c>
      <c r="B25" s="42"/>
      <c r="C25" s="42"/>
      <c r="D25" s="42"/>
      <c r="E25" s="43"/>
    </row>
    <row r="26" spans="1:5" x14ac:dyDescent="0.35">
      <c r="A26" s="32" t="s">
        <v>1</v>
      </c>
      <c r="B26" s="32" t="s">
        <v>176</v>
      </c>
      <c r="C26" s="32" t="s">
        <v>174</v>
      </c>
      <c r="D26" s="32" t="s">
        <v>175</v>
      </c>
      <c r="E26" s="34" t="s">
        <v>2</v>
      </c>
    </row>
    <row r="27" spans="1:5" ht="15" thickBot="1" x14ac:dyDescent="0.4">
      <c r="A27" s="33"/>
      <c r="B27" s="33"/>
      <c r="C27" s="33"/>
      <c r="D27" s="33"/>
      <c r="E27" s="35"/>
    </row>
    <row r="28" spans="1:5" ht="15.5" thickBot="1" x14ac:dyDescent="0.4">
      <c r="A28" s="9" t="s">
        <v>103</v>
      </c>
      <c r="B28" s="28" t="s">
        <v>268</v>
      </c>
      <c r="C28" s="28">
        <v>1</v>
      </c>
      <c r="D28" s="28">
        <v>75</v>
      </c>
      <c r="E28" s="6">
        <f>+C28+D28</f>
        <v>76</v>
      </c>
    </row>
    <row r="30" spans="1:5" ht="15" thickBot="1" x14ac:dyDescent="0.4"/>
    <row r="31" spans="1:5" ht="15.5" thickBot="1" x14ac:dyDescent="0.4">
      <c r="A31" s="12" t="s">
        <v>104</v>
      </c>
      <c r="B31" s="19"/>
      <c r="C31" s="13">
        <f t="shared" ref="C31:E31" si="2">+C28+C23</f>
        <v>1083</v>
      </c>
      <c r="D31" s="13">
        <f t="shared" si="2"/>
        <v>11359</v>
      </c>
      <c r="E31" s="13">
        <f t="shared" si="2"/>
        <v>12442</v>
      </c>
    </row>
  </sheetData>
  <mergeCells count="12">
    <mergeCell ref="A1:E1"/>
    <mergeCell ref="A26:A27"/>
    <mergeCell ref="E26:E27"/>
    <mergeCell ref="A2:A3"/>
    <mergeCell ref="E2:E3"/>
    <mergeCell ref="A25:E25"/>
    <mergeCell ref="C2:C3"/>
    <mergeCell ref="D2:D3"/>
    <mergeCell ref="C26:C27"/>
    <mergeCell ref="D26:D27"/>
    <mergeCell ref="B2:B3"/>
    <mergeCell ref="B26:B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B92E1-13AB-4C2C-BAB5-4AEDAA89D081}">
  <dimension ref="A1:E23"/>
  <sheetViews>
    <sheetView topLeftCell="A6" workbookViewId="0">
      <selection activeCell="E22" sqref="E22"/>
    </sheetView>
  </sheetViews>
  <sheetFormatPr baseColWidth="10" defaultRowHeight="14.5" x14ac:dyDescent="0.35"/>
  <cols>
    <col min="1" max="4" width="29.453125" style="4" customWidth="1"/>
  </cols>
  <sheetData>
    <row r="1" spans="1:5" ht="15" thickBot="1" x14ac:dyDescent="0.4">
      <c r="A1" s="36" t="s">
        <v>106</v>
      </c>
      <c r="B1" s="37"/>
      <c r="C1" s="37"/>
      <c r="D1" s="37"/>
      <c r="E1" s="38"/>
    </row>
    <row r="2" spans="1:5" x14ac:dyDescent="0.35">
      <c r="A2" s="32" t="s">
        <v>1</v>
      </c>
      <c r="B2" s="32" t="s">
        <v>176</v>
      </c>
      <c r="C2" s="32" t="s">
        <v>174</v>
      </c>
      <c r="D2" s="32" t="s">
        <v>175</v>
      </c>
      <c r="E2" s="39" t="s">
        <v>2</v>
      </c>
    </row>
    <row r="3" spans="1:5" ht="15" thickBot="1" x14ac:dyDescent="0.4">
      <c r="A3" s="33"/>
      <c r="B3" s="33"/>
      <c r="C3" s="33"/>
      <c r="D3" s="33"/>
      <c r="E3" s="40"/>
    </row>
    <row r="4" spans="1:5" ht="26.5" thickBot="1" x14ac:dyDescent="0.4">
      <c r="A4" s="9" t="s">
        <v>107</v>
      </c>
      <c r="B4" s="28" t="s">
        <v>252</v>
      </c>
      <c r="C4" s="28">
        <v>439</v>
      </c>
      <c r="D4" s="28">
        <v>4486</v>
      </c>
      <c r="E4" s="6">
        <f>+C4+D4</f>
        <v>4925</v>
      </c>
    </row>
    <row r="5" spans="1:5" ht="15.5" thickBot="1" x14ac:dyDescent="0.4">
      <c r="A5" s="9" t="s">
        <v>108</v>
      </c>
      <c r="B5" s="28" t="s">
        <v>253</v>
      </c>
      <c r="C5" s="28">
        <v>1</v>
      </c>
      <c r="D5" s="28">
        <v>1574</v>
      </c>
      <c r="E5" s="6">
        <f t="shared" ref="E5:E22" si="0">+C5+D5</f>
        <v>1575</v>
      </c>
    </row>
    <row r="6" spans="1:5" ht="15.5" thickBot="1" x14ac:dyDescent="0.4">
      <c r="A6" s="9" t="s">
        <v>109</v>
      </c>
      <c r="B6" s="28" t="s">
        <v>254</v>
      </c>
      <c r="C6" s="28">
        <v>0</v>
      </c>
      <c r="D6" s="28">
        <v>1040</v>
      </c>
      <c r="E6" s="6">
        <f t="shared" si="0"/>
        <v>1040</v>
      </c>
    </row>
    <row r="7" spans="1:5" ht="15.5" thickBot="1" x14ac:dyDescent="0.4">
      <c r="A7" s="9" t="s">
        <v>110</v>
      </c>
      <c r="B7" s="28" t="s">
        <v>255</v>
      </c>
      <c r="C7" s="28">
        <v>0</v>
      </c>
      <c r="D7" s="28">
        <v>1136</v>
      </c>
      <c r="E7" s="6">
        <f t="shared" si="0"/>
        <v>1136</v>
      </c>
    </row>
    <row r="8" spans="1:5" ht="15.5" thickBot="1" x14ac:dyDescent="0.4">
      <c r="A8" s="9" t="s">
        <v>111</v>
      </c>
      <c r="B8" s="28" t="s">
        <v>256</v>
      </c>
      <c r="C8" s="28">
        <v>0</v>
      </c>
      <c r="D8" s="28">
        <v>897</v>
      </c>
      <c r="E8" s="6">
        <f t="shared" si="0"/>
        <v>897</v>
      </c>
    </row>
    <row r="9" spans="1:5" ht="15.5" thickBot="1" x14ac:dyDescent="0.4">
      <c r="A9" s="9" t="s">
        <v>112</v>
      </c>
      <c r="B9" s="28" t="s">
        <v>257</v>
      </c>
      <c r="C9" s="28">
        <v>1</v>
      </c>
      <c r="D9" s="28">
        <v>476</v>
      </c>
      <c r="E9" s="6">
        <f t="shared" si="0"/>
        <v>477</v>
      </c>
    </row>
    <row r="10" spans="1:5" ht="15.5" thickBot="1" x14ac:dyDescent="0.4">
      <c r="A10" s="9" t="s">
        <v>113</v>
      </c>
      <c r="B10" s="28" t="s">
        <v>258</v>
      </c>
      <c r="C10" s="28">
        <v>0</v>
      </c>
      <c r="D10" s="28">
        <v>338</v>
      </c>
      <c r="E10" s="6">
        <f t="shared" si="0"/>
        <v>338</v>
      </c>
    </row>
    <row r="11" spans="1:5" ht="15.5" thickBot="1" x14ac:dyDescent="0.4">
      <c r="A11" s="9" t="s">
        <v>114</v>
      </c>
      <c r="B11" s="28" t="s">
        <v>256</v>
      </c>
      <c r="C11" s="28">
        <v>193</v>
      </c>
      <c r="D11" s="28">
        <v>3</v>
      </c>
      <c r="E11" s="6">
        <f t="shared" si="0"/>
        <v>196</v>
      </c>
    </row>
    <row r="12" spans="1:5" ht="15.5" thickBot="1" x14ac:dyDescent="0.4">
      <c r="A12" s="9" t="s">
        <v>115</v>
      </c>
      <c r="B12" s="28" t="s">
        <v>259</v>
      </c>
      <c r="C12" s="28">
        <v>1</v>
      </c>
      <c r="D12" s="28">
        <v>232</v>
      </c>
      <c r="E12" s="6">
        <f t="shared" si="0"/>
        <v>233</v>
      </c>
    </row>
    <row r="13" spans="1:5" ht="15.5" thickBot="1" x14ac:dyDescent="0.4">
      <c r="A13" s="9" t="s">
        <v>116</v>
      </c>
      <c r="B13" s="28" t="s">
        <v>260</v>
      </c>
      <c r="C13" s="28">
        <v>0</v>
      </c>
      <c r="D13" s="28">
        <v>182</v>
      </c>
      <c r="E13" s="6">
        <f t="shared" si="0"/>
        <v>182</v>
      </c>
    </row>
    <row r="14" spans="1:5" ht="15.5" thickBot="1" x14ac:dyDescent="0.4">
      <c r="A14" s="9" t="s">
        <v>117</v>
      </c>
      <c r="B14" s="28" t="s">
        <v>261</v>
      </c>
      <c r="C14" s="28">
        <v>0</v>
      </c>
      <c r="D14" s="28">
        <v>188</v>
      </c>
      <c r="E14" s="6">
        <f t="shared" si="0"/>
        <v>188</v>
      </c>
    </row>
    <row r="15" spans="1:5" ht="15.5" thickBot="1" x14ac:dyDescent="0.4">
      <c r="A15" s="9" t="s">
        <v>118</v>
      </c>
      <c r="B15" s="28" t="s">
        <v>262</v>
      </c>
      <c r="C15" s="28">
        <v>1</v>
      </c>
      <c r="D15" s="28">
        <v>179</v>
      </c>
      <c r="E15" s="6">
        <f t="shared" si="0"/>
        <v>180</v>
      </c>
    </row>
    <row r="16" spans="1:5" ht="15.5" thickBot="1" x14ac:dyDescent="0.4">
      <c r="A16" s="9" t="s">
        <v>119</v>
      </c>
      <c r="B16" s="28" t="s">
        <v>257</v>
      </c>
      <c r="C16" s="28">
        <v>140</v>
      </c>
      <c r="D16" s="28">
        <v>1</v>
      </c>
      <c r="E16" s="6">
        <f t="shared" si="0"/>
        <v>141</v>
      </c>
    </row>
    <row r="17" spans="1:5" ht="15.5" thickBot="1" x14ac:dyDescent="0.4">
      <c r="A17" s="9" t="s">
        <v>120</v>
      </c>
      <c r="B17" s="28" t="s">
        <v>254</v>
      </c>
      <c r="C17" s="28">
        <v>193</v>
      </c>
      <c r="D17" s="28">
        <v>2</v>
      </c>
      <c r="E17" s="6">
        <f t="shared" si="0"/>
        <v>195</v>
      </c>
    </row>
    <row r="18" spans="1:5" ht="15.5" thickBot="1" x14ac:dyDescent="0.4">
      <c r="A18" s="9" t="s">
        <v>121</v>
      </c>
      <c r="B18" s="28" t="s">
        <v>263</v>
      </c>
      <c r="C18" s="28">
        <v>0</v>
      </c>
      <c r="D18" s="28">
        <v>131</v>
      </c>
      <c r="E18" s="6">
        <f t="shared" si="0"/>
        <v>131</v>
      </c>
    </row>
    <row r="19" spans="1:5" ht="15.5" thickBot="1" x14ac:dyDescent="0.4">
      <c r="A19" s="9" t="s">
        <v>122</v>
      </c>
      <c r="B19" s="28" t="s">
        <v>264</v>
      </c>
      <c r="C19" s="28">
        <v>1</v>
      </c>
      <c r="D19" s="28">
        <v>134</v>
      </c>
      <c r="E19" s="6">
        <f t="shared" si="0"/>
        <v>135</v>
      </c>
    </row>
    <row r="20" spans="1:5" ht="15.5" thickBot="1" x14ac:dyDescent="0.4">
      <c r="A20" s="9" t="s">
        <v>123</v>
      </c>
      <c r="B20" s="28" t="s">
        <v>265</v>
      </c>
      <c r="C20" s="28">
        <v>0</v>
      </c>
      <c r="D20" s="28">
        <v>94</v>
      </c>
      <c r="E20" s="6">
        <f t="shared" si="0"/>
        <v>94</v>
      </c>
    </row>
    <row r="21" spans="1:5" ht="15.5" thickBot="1" x14ac:dyDescent="0.4">
      <c r="A21" s="9" t="s">
        <v>124</v>
      </c>
      <c r="B21" s="28" t="s">
        <v>266</v>
      </c>
      <c r="C21" s="28">
        <v>0</v>
      </c>
      <c r="D21" s="28">
        <v>87</v>
      </c>
      <c r="E21" s="6">
        <f t="shared" si="0"/>
        <v>87</v>
      </c>
    </row>
    <row r="22" spans="1:5" ht="15.5" thickBot="1" x14ac:dyDescent="0.4">
      <c r="A22" s="9" t="s">
        <v>125</v>
      </c>
      <c r="B22" s="28" t="s">
        <v>267</v>
      </c>
      <c r="C22" s="28">
        <v>0</v>
      </c>
      <c r="D22" s="28">
        <v>105</v>
      </c>
      <c r="E22" s="6">
        <f t="shared" si="0"/>
        <v>105</v>
      </c>
    </row>
    <row r="23" spans="1:5" ht="15.5" thickBot="1" x14ac:dyDescent="0.4">
      <c r="A23" s="10" t="s">
        <v>2</v>
      </c>
      <c r="B23" s="29"/>
      <c r="C23" s="8">
        <f t="shared" ref="C23:D23" si="1">+SUM(C4:C22)</f>
        <v>970</v>
      </c>
      <c r="D23" s="8">
        <f t="shared" si="1"/>
        <v>11285</v>
      </c>
      <c r="E23" s="8">
        <f>+SUM(E4:E22)</f>
        <v>12255</v>
      </c>
    </row>
  </sheetData>
  <mergeCells count="6">
    <mergeCell ref="A1:E1"/>
    <mergeCell ref="A2:A3"/>
    <mergeCell ref="E2:E3"/>
    <mergeCell ref="C2:C3"/>
    <mergeCell ref="D2:D3"/>
    <mergeCell ref="B2:B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1EA01-1F33-471F-A3B3-9E7AFCB4CB6C}">
  <dimension ref="A1:E33"/>
  <sheetViews>
    <sheetView topLeftCell="A18" workbookViewId="0">
      <selection activeCell="B30" sqref="B30"/>
    </sheetView>
  </sheetViews>
  <sheetFormatPr baseColWidth="10" defaultRowHeight="14.5" x14ac:dyDescent="0.35"/>
  <cols>
    <col min="1" max="4" width="29.08984375" style="14" customWidth="1"/>
  </cols>
  <sheetData>
    <row r="1" spans="1:5" ht="15" thickBot="1" x14ac:dyDescent="0.4">
      <c r="A1" s="36" t="s">
        <v>126</v>
      </c>
      <c r="B1" s="37"/>
      <c r="C1" s="37"/>
      <c r="D1" s="37"/>
      <c r="E1" s="38"/>
    </row>
    <row r="2" spans="1:5" x14ac:dyDescent="0.35">
      <c r="A2" s="32" t="s">
        <v>1</v>
      </c>
      <c r="B2" s="32" t="s">
        <v>176</v>
      </c>
      <c r="C2" s="32" t="s">
        <v>174</v>
      </c>
      <c r="D2" s="32" t="s">
        <v>175</v>
      </c>
      <c r="E2" s="39" t="s">
        <v>2</v>
      </c>
    </row>
    <row r="3" spans="1:5" ht="15" thickBot="1" x14ac:dyDescent="0.4">
      <c r="A3" s="33"/>
      <c r="B3" s="33"/>
      <c r="C3" s="33"/>
      <c r="D3" s="33"/>
      <c r="E3" s="40"/>
    </row>
    <row r="4" spans="1:5" ht="15.5" thickBot="1" x14ac:dyDescent="0.4">
      <c r="A4" s="9" t="s">
        <v>141</v>
      </c>
      <c r="B4" s="28" t="s">
        <v>269</v>
      </c>
      <c r="C4" s="28">
        <v>17</v>
      </c>
      <c r="D4" s="28">
        <v>2100</v>
      </c>
      <c r="E4" s="6">
        <f>+C4+D4</f>
        <v>2117</v>
      </c>
    </row>
    <row r="5" spans="1:5" ht="15.5" thickBot="1" x14ac:dyDescent="0.4">
      <c r="A5" s="9" t="s">
        <v>127</v>
      </c>
      <c r="B5" s="28" t="s">
        <v>270</v>
      </c>
      <c r="C5" s="28">
        <v>0</v>
      </c>
      <c r="D5" s="28">
        <v>1488</v>
      </c>
      <c r="E5" s="6">
        <f t="shared" ref="E5:E16" si="0">+C5+D5</f>
        <v>1488</v>
      </c>
    </row>
    <row r="6" spans="1:5" ht="15.5" thickBot="1" x14ac:dyDescent="0.4">
      <c r="A6" s="9" t="s">
        <v>128</v>
      </c>
      <c r="B6" s="28" t="s">
        <v>271</v>
      </c>
      <c r="C6" s="28">
        <v>19</v>
      </c>
      <c r="D6" s="28">
        <v>1390</v>
      </c>
      <c r="E6" s="6">
        <f t="shared" si="0"/>
        <v>1409</v>
      </c>
    </row>
    <row r="7" spans="1:5" ht="15.5" thickBot="1" x14ac:dyDescent="0.4">
      <c r="A7" s="9" t="s">
        <v>129</v>
      </c>
      <c r="B7" s="28" t="s">
        <v>272</v>
      </c>
      <c r="C7" s="28">
        <v>101</v>
      </c>
      <c r="D7" s="28">
        <v>1236</v>
      </c>
      <c r="E7" s="6">
        <f t="shared" si="0"/>
        <v>1337</v>
      </c>
    </row>
    <row r="8" spans="1:5" ht="15.5" thickBot="1" x14ac:dyDescent="0.4">
      <c r="A8" s="9" t="s">
        <v>142</v>
      </c>
      <c r="B8" s="28" t="s">
        <v>273</v>
      </c>
      <c r="C8" s="28">
        <v>70</v>
      </c>
      <c r="D8" s="28">
        <v>985</v>
      </c>
      <c r="E8" s="6">
        <f t="shared" si="0"/>
        <v>1055</v>
      </c>
    </row>
    <row r="9" spans="1:5" ht="15.5" thickBot="1" x14ac:dyDescent="0.4">
      <c r="A9" s="9" t="s">
        <v>143</v>
      </c>
      <c r="B9" s="28" t="s">
        <v>274</v>
      </c>
      <c r="C9" s="28">
        <v>91</v>
      </c>
      <c r="D9" s="28">
        <v>929</v>
      </c>
      <c r="E9" s="6">
        <f t="shared" si="0"/>
        <v>1020</v>
      </c>
    </row>
    <row r="10" spans="1:5" ht="15.5" thickBot="1" x14ac:dyDescent="0.4">
      <c r="A10" s="9" t="s">
        <v>130</v>
      </c>
      <c r="B10" s="28" t="s">
        <v>271</v>
      </c>
      <c r="C10" s="28">
        <v>32</v>
      </c>
      <c r="D10" s="28">
        <v>752</v>
      </c>
      <c r="E10" s="6">
        <f t="shared" si="0"/>
        <v>784</v>
      </c>
    </row>
    <row r="11" spans="1:5" ht="15.5" thickBot="1" x14ac:dyDescent="0.4">
      <c r="A11" s="9" t="s">
        <v>131</v>
      </c>
      <c r="B11" s="28" t="s">
        <v>270</v>
      </c>
      <c r="C11" s="28">
        <v>80</v>
      </c>
      <c r="D11" s="28">
        <v>681</v>
      </c>
      <c r="E11" s="6">
        <f t="shared" si="0"/>
        <v>761</v>
      </c>
    </row>
    <row r="12" spans="1:5" ht="15.5" thickBot="1" x14ac:dyDescent="0.4">
      <c r="A12" s="9" t="s">
        <v>144</v>
      </c>
      <c r="B12" s="28" t="s">
        <v>275</v>
      </c>
      <c r="C12" s="28">
        <v>44</v>
      </c>
      <c r="D12" s="28">
        <v>555</v>
      </c>
      <c r="E12" s="6">
        <f t="shared" si="0"/>
        <v>599</v>
      </c>
    </row>
    <row r="13" spans="1:5" ht="15.5" thickBot="1" x14ac:dyDescent="0.4">
      <c r="A13" s="9" t="s">
        <v>132</v>
      </c>
      <c r="B13" s="28" t="s">
        <v>276</v>
      </c>
      <c r="C13" s="28">
        <v>18</v>
      </c>
      <c r="D13" s="28">
        <v>155</v>
      </c>
      <c r="E13" s="6">
        <f t="shared" si="0"/>
        <v>173</v>
      </c>
    </row>
    <row r="14" spans="1:5" ht="15.5" thickBot="1" x14ac:dyDescent="0.4">
      <c r="A14" s="9" t="s">
        <v>145</v>
      </c>
      <c r="B14" s="28" t="s">
        <v>277</v>
      </c>
      <c r="C14" s="28">
        <v>1</v>
      </c>
      <c r="D14" s="28">
        <v>200</v>
      </c>
      <c r="E14" s="6">
        <f t="shared" si="0"/>
        <v>201</v>
      </c>
    </row>
    <row r="15" spans="1:5" ht="15.5" thickBot="1" x14ac:dyDescent="0.4">
      <c r="A15" s="9" t="s">
        <v>146</v>
      </c>
      <c r="B15" s="28" t="s">
        <v>278</v>
      </c>
      <c r="C15" s="28">
        <v>4</v>
      </c>
      <c r="D15" s="28">
        <v>135</v>
      </c>
      <c r="E15" s="6">
        <f t="shared" si="0"/>
        <v>139</v>
      </c>
    </row>
    <row r="16" spans="1:5" ht="15.5" thickBot="1" x14ac:dyDescent="0.4">
      <c r="A16" s="9" t="s">
        <v>133</v>
      </c>
      <c r="B16" s="28" t="s">
        <v>279</v>
      </c>
      <c r="C16" s="28">
        <v>1</v>
      </c>
      <c r="D16" s="28">
        <v>112</v>
      </c>
      <c r="E16" s="6">
        <f t="shared" si="0"/>
        <v>113</v>
      </c>
    </row>
    <row r="17" spans="1:5" ht="15" thickBot="1" x14ac:dyDescent="0.4">
      <c r="A17" s="10" t="s">
        <v>2</v>
      </c>
      <c r="B17" s="29"/>
      <c r="C17" s="18">
        <f t="shared" ref="C17:D17" si="1">+SUM(C4:C16)</f>
        <v>478</v>
      </c>
      <c r="D17" s="18">
        <f t="shared" si="1"/>
        <v>10718</v>
      </c>
      <c r="E17" s="18">
        <f>+SUM(E4:E16)</f>
        <v>11196</v>
      </c>
    </row>
    <row r="18" spans="1:5" ht="15" thickBot="1" x14ac:dyDescent="0.4"/>
    <row r="19" spans="1:5" ht="15" thickBot="1" x14ac:dyDescent="0.4">
      <c r="A19" s="36" t="s">
        <v>134</v>
      </c>
      <c r="B19" s="37"/>
      <c r="C19" s="37"/>
      <c r="D19" s="37"/>
      <c r="E19" s="38"/>
    </row>
    <row r="20" spans="1:5" x14ac:dyDescent="0.35">
      <c r="A20" s="46" t="s">
        <v>1</v>
      </c>
      <c r="B20" s="32" t="s">
        <v>176</v>
      </c>
      <c r="C20" s="32" t="s">
        <v>174</v>
      </c>
      <c r="D20" s="32" t="s">
        <v>175</v>
      </c>
      <c r="E20" s="48" t="s">
        <v>2</v>
      </c>
    </row>
    <row r="21" spans="1:5" ht="15" thickBot="1" x14ac:dyDescent="0.4">
      <c r="A21" s="47"/>
      <c r="B21" s="33"/>
      <c r="C21" s="33"/>
      <c r="D21" s="33"/>
      <c r="E21" s="49"/>
    </row>
    <row r="22" spans="1:5" ht="15.5" thickBot="1" x14ac:dyDescent="0.4">
      <c r="A22" s="1" t="s">
        <v>135</v>
      </c>
      <c r="B22" s="28" t="s">
        <v>270</v>
      </c>
      <c r="C22" s="28">
        <v>0</v>
      </c>
      <c r="D22" s="28">
        <v>31</v>
      </c>
      <c r="E22" s="6">
        <f>+C22+D22</f>
        <v>31</v>
      </c>
    </row>
    <row r="23" spans="1:5" ht="15.5" thickBot="1" x14ac:dyDescent="0.4">
      <c r="A23" s="1" t="s">
        <v>136</v>
      </c>
      <c r="B23" s="28" t="s">
        <v>280</v>
      </c>
      <c r="C23" s="28">
        <v>0</v>
      </c>
      <c r="D23" s="28">
        <v>22</v>
      </c>
      <c r="E23" s="6">
        <f t="shared" ref="E23" si="2">+C23+D23</f>
        <v>22</v>
      </c>
    </row>
    <row r="24" spans="1:5" ht="15" thickBot="1" x14ac:dyDescent="0.4">
      <c r="A24" s="2" t="s">
        <v>2</v>
      </c>
      <c r="B24" s="3"/>
      <c r="C24" s="3">
        <f t="shared" ref="C24:E24" si="3">+SUM(C22:C23)</f>
        <v>0</v>
      </c>
      <c r="D24" s="3">
        <f t="shared" si="3"/>
        <v>53</v>
      </c>
      <c r="E24" s="3">
        <f t="shared" si="3"/>
        <v>53</v>
      </c>
    </row>
    <row r="25" spans="1:5" ht="15" thickBot="1" x14ac:dyDescent="0.4"/>
    <row r="26" spans="1:5" ht="15" thickBot="1" x14ac:dyDescent="0.4">
      <c r="A26" s="36" t="s">
        <v>137</v>
      </c>
      <c r="B26" s="37"/>
      <c r="C26" s="37"/>
      <c r="D26" s="37"/>
      <c r="E26" s="38"/>
    </row>
    <row r="27" spans="1:5" x14ac:dyDescent="0.35">
      <c r="A27" s="46" t="s">
        <v>1</v>
      </c>
      <c r="B27" s="32" t="s">
        <v>176</v>
      </c>
      <c r="C27" s="32" t="s">
        <v>174</v>
      </c>
      <c r="D27" s="32" t="s">
        <v>175</v>
      </c>
      <c r="E27" s="48" t="s">
        <v>2</v>
      </c>
    </row>
    <row r="28" spans="1:5" ht="15" thickBot="1" x14ac:dyDescent="0.4">
      <c r="A28" s="47"/>
      <c r="B28" s="33"/>
      <c r="C28" s="33"/>
      <c r="D28" s="33"/>
      <c r="E28" s="49"/>
    </row>
    <row r="29" spans="1:5" ht="15.5" thickBot="1" x14ac:dyDescent="0.4">
      <c r="A29" s="1" t="s">
        <v>138</v>
      </c>
      <c r="B29" s="28" t="s">
        <v>269</v>
      </c>
      <c r="C29" s="28">
        <v>0</v>
      </c>
      <c r="D29" s="28">
        <v>5</v>
      </c>
      <c r="E29" s="6">
        <f>+C29+D29</f>
        <v>5</v>
      </c>
    </row>
    <row r="30" spans="1:5" ht="15.5" thickBot="1" x14ac:dyDescent="0.4">
      <c r="A30" s="1" t="s">
        <v>139</v>
      </c>
      <c r="B30" s="28" t="s">
        <v>281</v>
      </c>
      <c r="C30" s="28">
        <v>0</v>
      </c>
      <c r="D30" s="28">
        <v>8</v>
      </c>
      <c r="E30" s="6">
        <f t="shared" ref="E30" si="4">+C30+D30</f>
        <v>8</v>
      </c>
    </row>
    <row r="31" spans="1:5" ht="15" thickBot="1" x14ac:dyDescent="0.4">
      <c r="A31" s="2" t="s">
        <v>2</v>
      </c>
      <c r="B31" s="3"/>
      <c r="C31" s="3">
        <f t="shared" ref="C31:E31" si="5">+C30+C29</f>
        <v>0</v>
      </c>
      <c r="D31" s="3">
        <f t="shared" si="5"/>
        <v>13</v>
      </c>
      <c r="E31" s="3">
        <f t="shared" si="5"/>
        <v>13</v>
      </c>
    </row>
    <row r="32" spans="1:5" ht="15" thickBot="1" x14ac:dyDescent="0.4"/>
    <row r="33" spans="1:5" ht="15" thickBot="1" x14ac:dyDescent="0.4">
      <c r="A33" s="12" t="s">
        <v>140</v>
      </c>
      <c r="B33" s="19"/>
      <c r="C33" s="19">
        <f t="shared" ref="C33:D33" si="6">+C31+C24+C17</f>
        <v>478</v>
      </c>
      <c r="D33" s="19">
        <f t="shared" si="6"/>
        <v>10784</v>
      </c>
      <c r="E33" s="19">
        <f>+E31+E24+E17</f>
        <v>11262</v>
      </c>
    </row>
  </sheetData>
  <mergeCells count="18">
    <mergeCell ref="D27:D28"/>
    <mergeCell ref="B2:B3"/>
    <mergeCell ref="B20:B21"/>
    <mergeCell ref="B27:B28"/>
    <mergeCell ref="A1:E1"/>
    <mergeCell ref="A26:E26"/>
    <mergeCell ref="A27:A28"/>
    <mergeCell ref="E27:E28"/>
    <mergeCell ref="A2:A3"/>
    <mergeCell ref="E2:E3"/>
    <mergeCell ref="A19:E19"/>
    <mergeCell ref="A20:A21"/>
    <mergeCell ref="E20:E21"/>
    <mergeCell ref="C2:C3"/>
    <mergeCell ref="D2:D3"/>
    <mergeCell ref="C20:C21"/>
    <mergeCell ref="D20:D21"/>
    <mergeCell ref="C27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BD949-22C8-4C0F-A229-ED9AA9AAF8EA}">
  <dimension ref="A1:E18"/>
  <sheetViews>
    <sheetView topLeftCell="A5" workbookViewId="0">
      <selection activeCell="B17" sqref="B17"/>
    </sheetView>
  </sheetViews>
  <sheetFormatPr baseColWidth="10" defaultRowHeight="14.5" x14ac:dyDescent="0.35"/>
  <cols>
    <col min="1" max="4" width="25.36328125" style="4" customWidth="1"/>
  </cols>
  <sheetData>
    <row r="1" spans="1:5" ht="15" thickBot="1" x14ac:dyDescent="0.4">
      <c r="A1" s="50" t="s">
        <v>147</v>
      </c>
      <c r="B1" s="51"/>
      <c r="C1" s="51"/>
      <c r="D1" s="51"/>
      <c r="E1" s="52"/>
    </row>
    <row r="2" spans="1:5" x14ac:dyDescent="0.35">
      <c r="A2" s="53" t="s">
        <v>1</v>
      </c>
      <c r="B2" s="32" t="s">
        <v>176</v>
      </c>
      <c r="C2" s="32" t="s">
        <v>174</v>
      </c>
      <c r="D2" s="32" t="s">
        <v>175</v>
      </c>
      <c r="E2" s="55" t="s">
        <v>2</v>
      </c>
    </row>
    <row r="3" spans="1:5" ht="15" thickBot="1" x14ac:dyDescent="0.4">
      <c r="A3" s="54"/>
      <c r="B3" s="33"/>
      <c r="C3" s="33"/>
      <c r="D3" s="33"/>
      <c r="E3" s="56"/>
    </row>
    <row r="4" spans="1:5" ht="40" thickBot="1" x14ac:dyDescent="0.4">
      <c r="A4" s="21" t="s">
        <v>3</v>
      </c>
      <c r="B4" s="28" t="s">
        <v>282</v>
      </c>
      <c r="C4" s="28">
        <v>361</v>
      </c>
      <c r="D4" s="28">
        <v>3172</v>
      </c>
      <c r="E4" s="6">
        <f>+C4+D4</f>
        <v>3533</v>
      </c>
    </row>
    <row r="5" spans="1:5" ht="15.5" thickBot="1" x14ac:dyDescent="0.4">
      <c r="A5" s="21" t="s">
        <v>148</v>
      </c>
      <c r="B5" s="28" t="s">
        <v>283</v>
      </c>
      <c r="C5" s="28">
        <v>0</v>
      </c>
      <c r="D5" s="28">
        <v>2279</v>
      </c>
      <c r="E5" s="6">
        <f t="shared" ref="E5:E17" si="0">+C5+D5</f>
        <v>2279</v>
      </c>
    </row>
    <row r="6" spans="1:5" ht="15.5" thickBot="1" x14ac:dyDescent="0.4">
      <c r="A6" s="21" t="s">
        <v>149</v>
      </c>
      <c r="B6" s="28" t="s">
        <v>284</v>
      </c>
      <c r="C6" s="28">
        <v>0</v>
      </c>
      <c r="D6" s="28">
        <v>1863</v>
      </c>
      <c r="E6" s="6">
        <f t="shared" si="0"/>
        <v>1863</v>
      </c>
    </row>
    <row r="7" spans="1:5" ht="15.5" thickBot="1" x14ac:dyDescent="0.4">
      <c r="A7" s="21" t="s">
        <v>150</v>
      </c>
      <c r="B7" s="28" t="s">
        <v>285</v>
      </c>
      <c r="C7" s="28">
        <v>0</v>
      </c>
      <c r="D7" s="28">
        <v>463</v>
      </c>
      <c r="E7" s="6">
        <f t="shared" si="0"/>
        <v>463</v>
      </c>
    </row>
    <row r="8" spans="1:5" ht="15.5" thickBot="1" x14ac:dyDescent="0.4">
      <c r="A8" s="21" t="s">
        <v>151</v>
      </c>
      <c r="B8" s="28" t="s">
        <v>286</v>
      </c>
      <c r="C8" s="28">
        <v>25</v>
      </c>
      <c r="D8" s="28">
        <v>340</v>
      </c>
      <c r="E8" s="6">
        <f t="shared" si="0"/>
        <v>365</v>
      </c>
    </row>
    <row r="9" spans="1:5" ht="15.5" thickBot="1" x14ac:dyDescent="0.4">
      <c r="A9" s="21" t="s">
        <v>152</v>
      </c>
      <c r="B9" s="28" t="s">
        <v>287</v>
      </c>
      <c r="C9" s="28">
        <v>8</v>
      </c>
      <c r="D9" s="28">
        <v>298</v>
      </c>
      <c r="E9" s="6">
        <f t="shared" si="0"/>
        <v>306</v>
      </c>
    </row>
    <row r="10" spans="1:5" ht="15.5" thickBot="1" x14ac:dyDescent="0.4">
      <c r="A10" s="21" t="s">
        <v>153</v>
      </c>
      <c r="B10" s="28" t="s">
        <v>288</v>
      </c>
      <c r="C10" s="28">
        <v>29</v>
      </c>
      <c r="D10" s="28">
        <v>316</v>
      </c>
      <c r="E10" s="6">
        <f t="shared" si="0"/>
        <v>345</v>
      </c>
    </row>
    <row r="11" spans="1:5" ht="15.5" thickBot="1" x14ac:dyDescent="0.4">
      <c r="A11" s="21" t="s">
        <v>154</v>
      </c>
      <c r="B11" s="28" t="s">
        <v>289</v>
      </c>
      <c r="C11" s="28">
        <v>0</v>
      </c>
      <c r="D11" s="28">
        <v>328</v>
      </c>
      <c r="E11" s="6">
        <f t="shared" si="0"/>
        <v>328</v>
      </c>
    </row>
    <row r="12" spans="1:5" ht="15.5" thickBot="1" x14ac:dyDescent="0.4">
      <c r="A12" s="21" t="s">
        <v>155</v>
      </c>
      <c r="B12" s="28" t="s">
        <v>290</v>
      </c>
      <c r="C12" s="28">
        <v>0</v>
      </c>
      <c r="D12" s="28">
        <v>287</v>
      </c>
      <c r="E12" s="6">
        <f t="shared" si="0"/>
        <v>287</v>
      </c>
    </row>
    <row r="13" spans="1:5" ht="15.5" thickBot="1" x14ac:dyDescent="0.4">
      <c r="A13" s="21" t="s">
        <v>156</v>
      </c>
      <c r="B13" s="28" t="s">
        <v>284</v>
      </c>
      <c r="C13" s="28">
        <v>245</v>
      </c>
      <c r="D13" s="28">
        <v>3</v>
      </c>
      <c r="E13" s="6">
        <f t="shared" si="0"/>
        <v>248</v>
      </c>
    </row>
    <row r="14" spans="1:5" ht="15.5" thickBot="1" x14ac:dyDescent="0.4">
      <c r="A14" s="21" t="s">
        <v>157</v>
      </c>
      <c r="B14" s="28" t="s">
        <v>291</v>
      </c>
      <c r="C14" s="28">
        <v>2</v>
      </c>
      <c r="D14" s="28">
        <v>196</v>
      </c>
      <c r="E14" s="6">
        <f t="shared" si="0"/>
        <v>198</v>
      </c>
    </row>
    <row r="15" spans="1:5" ht="15.5" thickBot="1" x14ac:dyDescent="0.4">
      <c r="A15" s="21" t="s">
        <v>158</v>
      </c>
      <c r="B15" s="28" t="s">
        <v>292</v>
      </c>
      <c r="C15" s="28">
        <v>2</v>
      </c>
      <c r="D15" s="28">
        <v>160</v>
      </c>
      <c r="E15" s="6">
        <f t="shared" si="0"/>
        <v>162</v>
      </c>
    </row>
    <row r="16" spans="1:5" ht="15.5" thickBot="1" x14ac:dyDescent="0.4">
      <c r="A16" s="21" t="s">
        <v>159</v>
      </c>
      <c r="B16" s="28" t="s">
        <v>293</v>
      </c>
      <c r="C16" s="28">
        <v>0</v>
      </c>
      <c r="D16" s="28">
        <v>93</v>
      </c>
      <c r="E16" s="6">
        <f t="shared" si="0"/>
        <v>93</v>
      </c>
    </row>
    <row r="17" spans="1:5" ht="27" thickBot="1" x14ac:dyDescent="0.4">
      <c r="A17" s="21" t="s">
        <v>160</v>
      </c>
      <c r="B17" s="28" t="s">
        <v>294</v>
      </c>
      <c r="C17" s="28">
        <v>0</v>
      </c>
      <c r="D17" s="28">
        <v>81</v>
      </c>
      <c r="E17" s="6">
        <f t="shared" si="0"/>
        <v>81</v>
      </c>
    </row>
    <row r="18" spans="1:5" ht="15" thickBot="1" x14ac:dyDescent="0.4">
      <c r="A18" s="22" t="s">
        <v>2</v>
      </c>
      <c r="B18" s="31"/>
      <c r="C18" s="20">
        <f t="shared" ref="C18:E18" si="1">+SUM(C4:C17)</f>
        <v>672</v>
      </c>
      <c r="D18" s="20">
        <f t="shared" si="1"/>
        <v>9879</v>
      </c>
      <c r="E18" s="20">
        <f t="shared" si="1"/>
        <v>10551</v>
      </c>
    </row>
  </sheetData>
  <mergeCells count="6">
    <mergeCell ref="A1:E1"/>
    <mergeCell ref="A2:A3"/>
    <mergeCell ref="E2:E3"/>
    <mergeCell ref="C2:C3"/>
    <mergeCell ref="D2:D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45069-CE71-43F2-AC25-69CB2D14343F}">
  <dimension ref="C6:J14"/>
  <sheetViews>
    <sheetView topLeftCell="A4" workbookViewId="0">
      <selection activeCell="J12" sqref="J12"/>
    </sheetView>
  </sheetViews>
  <sheetFormatPr baseColWidth="10" defaultRowHeight="14.5" x14ac:dyDescent="0.35"/>
  <cols>
    <col min="3" max="3" width="23.6328125" customWidth="1"/>
    <col min="4" max="4" width="22.7265625" customWidth="1"/>
    <col min="6" max="6" width="17" bestFit="1" customWidth="1"/>
  </cols>
  <sheetData>
    <row r="6" spans="3:10" ht="15" thickBot="1" x14ac:dyDescent="0.4"/>
    <row r="7" spans="3:10" ht="26.5" thickBot="1" x14ac:dyDescent="0.4">
      <c r="C7" s="12" t="s">
        <v>161</v>
      </c>
      <c r="D7" s="19">
        <f>+ORIENTE!E18+NORTE!E33+'VIEJO CALDAS'!E23+NOROESTE!E31+OCCIDENTE!E40+CENTRAL!E68</f>
        <v>102097</v>
      </c>
    </row>
    <row r="11" spans="3:10" x14ac:dyDescent="0.35">
      <c r="C11" s="23" t="s">
        <v>162</v>
      </c>
      <c r="D11" s="23" t="s">
        <v>163</v>
      </c>
      <c r="E11" s="23" t="s">
        <v>164</v>
      </c>
      <c r="F11" s="23" t="s">
        <v>173</v>
      </c>
      <c r="G11" s="23" t="s">
        <v>165</v>
      </c>
      <c r="H11" s="23" t="s">
        <v>165</v>
      </c>
      <c r="I11" s="23" t="s">
        <v>165</v>
      </c>
      <c r="J11" s="23" t="s">
        <v>166</v>
      </c>
    </row>
    <row r="12" spans="3:10" ht="29" x14ac:dyDescent="0.35">
      <c r="C12" s="23" t="s">
        <v>167</v>
      </c>
      <c r="D12" s="25" t="s">
        <v>170</v>
      </c>
      <c r="E12" s="26">
        <v>46</v>
      </c>
      <c r="F12" s="26">
        <v>5</v>
      </c>
      <c r="G12" s="26">
        <f>NOROESTE!E31</f>
        <v>12442</v>
      </c>
      <c r="H12" s="26">
        <f>NORTE!E33</f>
        <v>11262</v>
      </c>
      <c r="I12" s="26">
        <f>ORIENTE!E18</f>
        <v>10551</v>
      </c>
      <c r="J12" s="24">
        <f>+SUM(G12:I12)</f>
        <v>34255</v>
      </c>
    </row>
    <row r="13" spans="3:10" x14ac:dyDescent="0.35">
      <c r="C13" s="23" t="s">
        <v>169</v>
      </c>
      <c r="D13" s="27" t="s">
        <v>171</v>
      </c>
      <c r="E13" s="26">
        <v>38</v>
      </c>
      <c r="F13" s="26">
        <v>8</v>
      </c>
      <c r="G13" s="26">
        <f>CENTRAL!E68</f>
        <v>36462</v>
      </c>
      <c r="H13" s="26"/>
      <c r="I13" s="26"/>
      <c r="J13" s="24">
        <f t="shared" ref="J13:J14" si="0">+SUM(G13:I13)</f>
        <v>36462</v>
      </c>
    </row>
    <row r="14" spans="3:10" ht="29" x14ac:dyDescent="0.35">
      <c r="C14" s="23" t="s">
        <v>168</v>
      </c>
      <c r="D14" s="25" t="s">
        <v>172</v>
      </c>
      <c r="E14" s="26">
        <v>42</v>
      </c>
      <c r="F14" s="26">
        <v>2</v>
      </c>
      <c r="G14" s="26">
        <f>OCCIDENTE!E40</f>
        <v>19125</v>
      </c>
      <c r="H14" s="26">
        <f>'VIEJO CALDAS'!E23</f>
        <v>12255</v>
      </c>
      <c r="I14" s="26"/>
      <c r="J14" s="24">
        <f t="shared" si="0"/>
        <v>31380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CENTRAL</vt:lpstr>
      <vt:lpstr>OCCIDENTE</vt:lpstr>
      <vt:lpstr>NOROESTE</vt:lpstr>
      <vt:lpstr>VIEJO CALDAS</vt:lpstr>
      <vt:lpstr>NORTE</vt:lpstr>
      <vt:lpstr>ORIENTE</vt:lpstr>
      <vt:lpstr>Hoja7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Prieto Guerrero Edwin Alejandro</dc:creator>
  <cp:lastModifiedBy>Carlos Enrique Sejín</cp:lastModifiedBy>
  <dcterms:created xsi:type="dcterms:W3CDTF">2024-06-06T15:20:00Z</dcterms:created>
  <dcterms:modified xsi:type="dcterms:W3CDTF">2024-07-13T21:26:29Z</dcterms:modified>
</cp:coreProperties>
</file>